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870" yWindow="195" windowWidth="8490" windowHeight="13005" activeTab="3"/>
  </bookViews>
  <sheets>
    <sheet name="Форма 2-г (Факт 2025 г.)" sheetId="1" r:id="rId1"/>
    <sheet name="Форма 2-г (Прогноз 2026)" sheetId="2" r:id="rId2"/>
    <sheet name="Форма 2-г (Прогноз 2027  г.)" sheetId="3" r:id="rId3"/>
    <sheet name="Форма 2-г (Прогноз 2028  г.)" sheetId="4" r:id="rId4"/>
  </sheets>
  <calcPr calcId="144525"/>
</workbook>
</file>

<file path=xl/calcChain.xml><?xml version="1.0" encoding="utf-8"?>
<calcChain xmlns="http://schemas.openxmlformats.org/spreadsheetml/2006/main">
  <c r="D23" i="2" l="1"/>
  <c r="D22" i="2"/>
  <c r="D21" i="2"/>
  <c r="D20" i="2"/>
  <c r="D19" i="2"/>
  <c r="D18" i="2"/>
  <c r="D17" i="2"/>
  <c r="D8" i="2" l="1"/>
  <c r="D24" i="1" l="1"/>
  <c r="D16" i="1" l="1"/>
  <c r="D8" i="3" l="1"/>
  <c r="D16" i="3"/>
  <c r="D24" i="3"/>
  <c r="D16" i="2" l="1"/>
  <c r="D16" i="4"/>
  <c r="D24" i="4"/>
  <c r="D8" i="4"/>
  <c r="D24" i="2" l="1"/>
  <c r="D8" i="1" l="1"/>
</calcChain>
</file>

<file path=xl/sharedStrings.xml><?xml version="1.0" encoding="utf-8"?>
<sst xmlns="http://schemas.openxmlformats.org/spreadsheetml/2006/main" count="240" uniqueCount="29">
  <si>
    <t xml:space="preserve">                                                                                                                     Форма N 2-г</t>
  </si>
  <si>
    <t>Объемы перевозок пассажиров железнодорожным</t>
  </si>
  <si>
    <t xml:space="preserve">    транспортом общего пользования в пригородном сообщении</t>
  </si>
  <si>
    <t>АО "Северо-Кавказская пригородная пассажирская компания"</t>
  </si>
  <si>
    <t>№ п/п</t>
  </si>
  <si>
    <t>Показатели</t>
  </si>
  <si>
    <t>Ед-ца изм.</t>
  </si>
  <si>
    <t>Количество</t>
  </si>
  <si>
    <t>I</t>
  </si>
  <si>
    <t>Объемы перевозок пассажиров железнодорожным транспортом общего пользования (отправленные пассажиры) за год всего в пригородном сообщении</t>
  </si>
  <si>
    <t>млн. пасс.</t>
  </si>
  <si>
    <t xml:space="preserve">в том числе по Ростовской области </t>
  </si>
  <si>
    <t>II</t>
  </si>
  <si>
    <t>Объемы перевозок пассажиров железнодорожным транспортом общего пользования (перевезенные пассажиры) за год всего в пригородном сообщении</t>
  </si>
  <si>
    <t>III</t>
  </si>
  <si>
    <t>Пассажирооборот по инфраструктуре железнодорожного транспорта общего пользования за год в пригородном сообщении</t>
  </si>
  <si>
    <t>млн. пасс-км</t>
  </si>
  <si>
    <t>в том числе по Краснодарскому краю</t>
  </si>
  <si>
    <t xml:space="preserve">в том числе по Ставропольскому краю </t>
  </si>
  <si>
    <t>в том числе по Кабардино-Балкарской Республике</t>
  </si>
  <si>
    <t>в том числе по Карачаево-Черкесской Республике</t>
  </si>
  <si>
    <t>в том числе по Республике Северная Осетия</t>
  </si>
  <si>
    <t xml:space="preserve">в том числе по Республике Дагестан </t>
  </si>
  <si>
    <t xml:space="preserve">в том числе по Краснодарскому краю </t>
  </si>
  <si>
    <t xml:space="preserve">в том числе по Кабардино-Балкарской Республике </t>
  </si>
  <si>
    <t>( Прогнозируемый период на 2027 год )</t>
  </si>
  <si>
    <t>( Прогнозируемый период на 2026 год)</t>
  </si>
  <si>
    <t>( Факт 2025 год )</t>
  </si>
  <si>
    <t>( Прогнозируемый период на 2028 год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</si>
</sst>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/>
    <xf numFmtId="0" fontId="5" fillId="0" borderId="0" xfId="0" applyFont="1"/>
    <xf numFmtId="164" fontId="1" fillId="0" borderId="0" xfId="0" applyNumberFormat="1" applyFont="1" applyFill="1" applyBorder="1" applyAlignment="1">
      <alignment horizontal="center" vertical="center"/>
    </xf>
    <xf numFmtId="0" fontId="0" fillId="0" borderId="0" xfId="0" applyFont="1"/>
    <xf numFmtId="164" fontId="1" fillId="0" borderId="0" xfId="0" applyNumberFormat="1" applyFont="1"/>
    <xf numFmtId="0" fontId="6" fillId="0" borderId="0" xfId="0" applyFont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zoomScale="80" zoomScaleNormal="80" workbookViewId="0">
      <selection activeCell="B36" sqref="B36"/>
    </sheetView>
  </sheetViews>
  <sheetFormatPr defaultRowHeight="15" x14ac:dyDescent="0.25"/>
  <cols>
    <col min="1" max="1" width="7.7109375" customWidth="1"/>
    <col min="2" max="2" width="45.140625" customWidth="1"/>
    <col min="3" max="3" width="14.7109375" customWidth="1"/>
    <col min="4" max="4" width="15.7109375" customWidth="1"/>
    <col min="6" max="6" width="21.28515625" customWidth="1"/>
  </cols>
  <sheetData>
    <row r="1" spans="1:9" s="2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3" customFormat="1" ht="15" customHeight="1" x14ac:dyDescent="0.25">
      <c r="A2" s="28" t="s">
        <v>1</v>
      </c>
      <c r="B2" s="28"/>
      <c r="C2" s="28"/>
      <c r="D2" s="28"/>
    </row>
    <row r="3" spans="1:9" s="3" customFormat="1" ht="15.75" x14ac:dyDescent="0.25">
      <c r="A3" s="28" t="s">
        <v>2</v>
      </c>
      <c r="B3" s="28"/>
      <c r="C3" s="28"/>
      <c r="D3" s="28"/>
    </row>
    <row r="4" spans="1:9" s="3" customFormat="1" ht="15.75" x14ac:dyDescent="0.25">
      <c r="A4" s="28" t="s">
        <v>3</v>
      </c>
      <c r="B4" s="28"/>
      <c r="C4" s="28"/>
      <c r="D4" s="28"/>
    </row>
    <row r="5" spans="1:9" s="2" customFormat="1" ht="15.75" x14ac:dyDescent="0.25">
      <c r="B5" s="29" t="s">
        <v>27</v>
      </c>
      <c r="C5" s="29"/>
      <c r="D5" s="29"/>
    </row>
    <row r="6" spans="1:9" s="2" customFormat="1" ht="28.5" customHeight="1" x14ac:dyDescent="0.25">
      <c r="A6" s="4" t="s">
        <v>4</v>
      </c>
      <c r="B6" s="5" t="s">
        <v>5</v>
      </c>
      <c r="C6" s="5" t="s">
        <v>6</v>
      </c>
      <c r="D6" s="5" t="s">
        <v>7</v>
      </c>
    </row>
    <row r="7" spans="1:9" s="2" customFormat="1" ht="15.75" x14ac:dyDescent="0.25">
      <c r="A7" s="5">
        <v>1</v>
      </c>
      <c r="B7" s="5">
        <v>2</v>
      </c>
      <c r="C7" s="5">
        <v>3</v>
      </c>
      <c r="D7" s="5">
        <v>4</v>
      </c>
    </row>
    <row r="8" spans="1:9" s="2" customFormat="1" ht="68.25" customHeight="1" x14ac:dyDescent="0.25">
      <c r="A8" s="6" t="s">
        <v>8</v>
      </c>
      <c r="B8" s="7" t="s">
        <v>9</v>
      </c>
      <c r="C8" s="8" t="s">
        <v>10</v>
      </c>
      <c r="D8" s="14">
        <f>D9+D10+D11+D12+D13+D14+D15</f>
        <v>20.079857000000004</v>
      </c>
      <c r="F8" s="26"/>
    </row>
    <row r="9" spans="1:9" s="2" customFormat="1" ht="22.5" customHeight="1" x14ac:dyDescent="0.25">
      <c r="A9" s="6"/>
      <c r="B9" s="11" t="s">
        <v>11</v>
      </c>
      <c r="C9" s="8" t="s">
        <v>10</v>
      </c>
      <c r="D9" s="25">
        <v>9.6906610000000004</v>
      </c>
      <c r="E9"/>
    </row>
    <row r="10" spans="1:9" s="2" customFormat="1" ht="24.75" customHeight="1" x14ac:dyDescent="0.25">
      <c r="A10" s="6"/>
      <c r="B10" s="11" t="s">
        <v>17</v>
      </c>
      <c r="C10" s="8" t="s">
        <v>10</v>
      </c>
      <c r="D10" s="25">
        <v>1.366527</v>
      </c>
      <c r="E10"/>
    </row>
    <row r="11" spans="1:9" s="2" customFormat="1" ht="21.75" customHeight="1" x14ac:dyDescent="0.25">
      <c r="A11" s="6"/>
      <c r="B11" s="11" t="s">
        <v>18</v>
      </c>
      <c r="C11" s="8" t="s">
        <v>10</v>
      </c>
      <c r="D11" s="25">
        <v>6.4723220000000001</v>
      </c>
      <c r="E11"/>
    </row>
    <row r="12" spans="1:9" s="2" customFormat="1" ht="29.25" customHeight="1" x14ac:dyDescent="0.25">
      <c r="A12" s="6"/>
      <c r="B12" s="11" t="s">
        <v>19</v>
      </c>
      <c r="C12" s="8" t="s">
        <v>10</v>
      </c>
      <c r="D12" s="25">
        <v>2.5218000000000001E-2</v>
      </c>
      <c r="E12"/>
    </row>
    <row r="13" spans="1:9" s="2" customFormat="1" ht="32.25" customHeight="1" x14ac:dyDescent="0.25">
      <c r="A13" s="6"/>
      <c r="B13" s="11" t="s">
        <v>20</v>
      </c>
      <c r="C13" s="8" t="s">
        <v>10</v>
      </c>
      <c r="D13" s="25">
        <v>4.2777000000000003E-2</v>
      </c>
      <c r="E13"/>
    </row>
    <row r="14" spans="1:9" s="2" customFormat="1" ht="27" customHeight="1" x14ac:dyDescent="0.25">
      <c r="A14" s="6"/>
      <c r="B14" s="11" t="s">
        <v>21</v>
      </c>
      <c r="C14" s="8" t="s">
        <v>10</v>
      </c>
      <c r="D14" s="25">
        <v>0.120985</v>
      </c>
      <c r="E14"/>
    </row>
    <row r="15" spans="1:9" s="2" customFormat="1" ht="22.5" customHeight="1" x14ac:dyDescent="0.25">
      <c r="A15" s="6"/>
      <c r="B15" s="11" t="s">
        <v>22</v>
      </c>
      <c r="C15" s="8" t="s">
        <v>10</v>
      </c>
      <c r="D15" s="25">
        <v>2.361367</v>
      </c>
      <c r="E15"/>
    </row>
    <row r="16" spans="1:9" s="2" customFormat="1" ht="61.5" customHeight="1" x14ac:dyDescent="0.25">
      <c r="A16" s="6" t="s">
        <v>12</v>
      </c>
      <c r="B16" s="9" t="s">
        <v>13</v>
      </c>
      <c r="C16" s="8" t="s">
        <v>10</v>
      </c>
      <c r="D16" s="24">
        <f>D17+D18+D19+D20+D21+D22+D23</f>
        <v>20.864589000000002</v>
      </c>
    </row>
    <row r="17" spans="1:8" s="2" customFormat="1" ht="33" customHeight="1" x14ac:dyDescent="0.25">
      <c r="A17" s="6"/>
      <c r="B17" s="11" t="s">
        <v>11</v>
      </c>
      <c r="C17" s="8" t="s">
        <v>10</v>
      </c>
      <c r="D17" s="25">
        <v>10.028015999999999</v>
      </c>
      <c r="E17"/>
    </row>
    <row r="18" spans="1:8" s="2" customFormat="1" ht="27.75" customHeight="1" x14ac:dyDescent="0.25">
      <c r="A18" s="6"/>
      <c r="B18" s="11" t="s">
        <v>17</v>
      </c>
      <c r="C18" s="8" t="s">
        <v>10</v>
      </c>
      <c r="D18" s="25">
        <v>1.7092860000000001</v>
      </c>
      <c r="E18"/>
    </row>
    <row r="19" spans="1:8" s="2" customFormat="1" ht="27.75" customHeight="1" x14ac:dyDescent="0.25">
      <c r="A19" s="6"/>
      <c r="B19" s="11" t="s">
        <v>18</v>
      </c>
      <c r="C19" s="8" t="s">
        <v>10</v>
      </c>
      <c r="D19" s="25">
        <v>6.5241949999999997</v>
      </c>
      <c r="E19"/>
    </row>
    <row r="20" spans="1:8" s="2" customFormat="1" ht="34.5" customHeight="1" x14ac:dyDescent="0.25">
      <c r="A20" s="6"/>
      <c r="B20" s="11" t="s">
        <v>19</v>
      </c>
      <c r="C20" s="8" t="s">
        <v>10</v>
      </c>
      <c r="D20" s="25">
        <v>5.0263000000000002E-2</v>
      </c>
      <c r="E20"/>
    </row>
    <row r="21" spans="1:8" s="2" customFormat="1" ht="33.75" customHeight="1" x14ac:dyDescent="0.25">
      <c r="A21" s="6"/>
      <c r="B21" s="11" t="s">
        <v>20</v>
      </c>
      <c r="C21" s="8" t="s">
        <v>10</v>
      </c>
      <c r="D21" s="25">
        <v>5.4517000000000003E-2</v>
      </c>
      <c r="E21"/>
    </row>
    <row r="22" spans="1:8" s="2" customFormat="1" ht="33" customHeight="1" x14ac:dyDescent="0.25">
      <c r="A22" s="6"/>
      <c r="B22" s="11" t="s">
        <v>21</v>
      </c>
      <c r="C22" s="8" t="s">
        <v>10</v>
      </c>
      <c r="D22" s="25">
        <v>0.13694500000000001</v>
      </c>
      <c r="E22"/>
    </row>
    <row r="23" spans="1:8" s="2" customFormat="1" ht="33" customHeight="1" x14ac:dyDescent="0.25">
      <c r="A23" s="6"/>
      <c r="B23" s="11" t="s">
        <v>22</v>
      </c>
      <c r="C23" s="8" t="s">
        <v>10</v>
      </c>
      <c r="D23" s="25">
        <v>2.361367</v>
      </c>
      <c r="E23"/>
    </row>
    <row r="24" spans="1:8" s="2" customFormat="1" ht="66" customHeight="1" x14ac:dyDescent="0.25">
      <c r="A24" s="6" t="s">
        <v>14</v>
      </c>
      <c r="B24" s="7" t="s">
        <v>15</v>
      </c>
      <c r="C24" s="8" t="s">
        <v>16</v>
      </c>
      <c r="D24" s="24">
        <f>D25+D26+D27+D28+D29+D30+D31</f>
        <v>798.28338399999984</v>
      </c>
      <c r="H24" s="10"/>
    </row>
    <row r="25" spans="1:8" s="2" customFormat="1" ht="26.25" customHeight="1" x14ac:dyDescent="0.25">
      <c r="A25" s="6"/>
      <c r="B25" s="11" t="s">
        <v>11</v>
      </c>
      <c r="C25" s="8" t="s">
        <v>16</v>
      </c>
      <c r="D25" s="25">
        <v>438.48486800000001</v>
      </c>
      <c r="H25" s="10"/>
    </row>
    <row r="26" spans="1:8" s="2" customFormat="1" ht="26.25" customHeight="1" x14ac:dyDescent="0.25">
      <c r="A26" s="6"/>
      <c r="B26" s="11" t="s">
        <v>23</v>
      </c>
      <c r="C26" s="8" t="s">
        <v>16</v>
      </c>
      <c r="D26" s="25">
        <v>64.271030999999994</v>
      </c>
      <c r="H26" s="10"/>
    </row>
    <row r="27" spans="1:8" s="2" customFormat="1" ht="27" customHeight="1" x14ac:dyDescent="0.25">
      <c r="A27" s="6"/>
      <c r="B27" s="11" t="s">
        <v>18</v>
      </c>
      <c r="C27" s="8" t="s">
        <v>16</v>
      </c>
      <c r="D27" s="25">
        <v>158.05783</v>
      </c>
      <c r="H27" s="10"/>
    </row>
    <row r="28" spans="1:8" s="2" customFormat="1" ht="33.75" customHeight="1" x14ac:dyDescent="0.25">
      <c r="A28" s="6"/>
      <c r="B28" s="11" t="s">
        <v>24</v>
      </c>
      <c r="C28" s="8" t="s">
        <v>16</v>
      </c>
      <c r="D28" s="25">
        <v>1.857224</v>
      </c>
      <c r="H28" s="10"/>
    </row>
    <row r="29" spans="1:8" s="2" customFormat="1" ht="32.25" customHeight="1" x14ac:dyDescent="0.25">
      <c r="A29" s="6"/>
      <c r="B29" s="11" t="s">
        <v>20</v>
      </c>
      <c r="C29" s="8" t="s">
        <v>16</v>
      </c>
      <c r="D29" s="25">
        <v>1.288923</v>
      </c>
      <c r="H29" s="10"/>
    </row>
    <row r="30" spans="1:8" s="2" customFormat="1" ht="24.75" customHeight="1" x14ac:dyDescent="0.25">
      <c r="A30" s="6"/>
      <c r="B30" s="11" t="s">
        <v>21</v>
      </c>
      <c r="C30" s="8" t="s">
        <v>16</v>
      </c>
      <c r="D30" s="25">
        <v>3.3465009999999999</v>
      </c>
      <c r="H30" s="10"/>
    </row>
    <row r="31" spans="1:8" s="2" customFormat="1" ht="26.25" customHeight="1" x14ac:dyDescent="0.25">
      <c r="A31" s="6"/>
      <c r="B31" s="11" t="s">
        <v>22</v>
      </c>
      <c r="C31" s="8" t="s">
        <v>16</v>
      </c>
      <c r="D31" s="25">
        <v>130.97700699999999</v>
      </c>
      <c r="H31" s="10"/>
    </row>
    <row r="32" spans="1:8" s="2" customFormat="1" ht="15.75" x14ac:dyDescent="0.25"/>
  </sheetData>
  <mergeCells count="4">
    <mergeCell ref="A2:D2"/>
    <mergeCell ref="A3:D3"/>
    <mergeCell ref="A4:D4"/>
    <mergeCell ref="B5:D5"/>
  </mergeCells>
  <pageMargins left="0.7" right="0.7" top="0.75" bottom="0.75" header="0.3" footer="0.3"/>
  <pageSetup paperSize="9" scale="8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opLeftCell="A7" zoomScale="80" zoomScaleNormal="80" workbookViewId="0">
      <selection activeCell="G24" sqref="G24"/>
    </sheetView>
  </sheetViews>
  <sheetFormatPr defaultRowHeight="15" x14ac:dyDescent="0.25"/>
  <cols>
    <col min="1" max="1" width="7.7109375" customWidth="1"/>
    <col min="2" max="2" width="45.140625" customWidth="1"/>
    <col min="3" max="3" width="14.7109375" customWidth="1"/>
    <col min="4" max="4" width="15.7109375" style="19" customWidth="1"/>
    <col min="6" max="6" width="9.140625" customWidth="1"/>
  </cols>
  <sheetData>
    <row r="1" spans="1:9" s="2" customFormat="1" ht="15.75" x14ac:dyDescent="0.25">
      <c r="A1" s="1" t="s">
        <v>0</v>
      </c>
      <c r="B1" s="1"/>
      <c r="C1" s="1"/>
      <c r="D1" s="17"/>
      <c r="E1" s="1"/>
      <c r="F1" s="1"/>
      <c r="G1" s="1"/>
      <c r="H1" s="1"/>
      <c r="I1" s="1"/>
    </row>
    <row r="2" spans="1:9" s="3" customFormat="1" ht="15" customHeight="1" x14ac:dyDescent="0.25">
      <c r="A2" s="28" t="s">
        <v>1</v>
      </c>
      <c r="B2" s="28"/>
      <c r="C2" s="28"/>
      <c r="D2" s="28"/>
    </row>
    <row r="3" spans="1:9" s="3" customFormat="1" ht="15.75" x14ac:dyDescent="0.25">
      <c r="A3" s="28" t="s">
        <v>2</v>
      </c>
      <c r="B3" s="28"/>
      <c r="C3" s="28"/>
      <c r="D3" s="28"/>
    </row>
    <row r="4" spans="1:9" s="3" customFormat="1" ht="15.75" x14ac:dyDescent="0.25">
      <c r="A4" s="28" t="s">
        <v>3</v>
      </c>
      <c r="B4" s="28"/>
      <c r="C4" s="28"/>
      <c r="D4" s="28"/>
    </row>
    <row r="5" spans="1:9" s="2" customFormat="1" ht="15.75" x14ac:dyDescent="0.25">
      <c r="A5" s="16"/>
      <c r="B5" s="29" t="s">
        <v>26</v>
      </c>
      <c r="C5" s="29"/>
      <c r="D5" s="29"/>
    </row>
    <row r="6" spans="1:9" s="2" customFormat="1" ht="28.5" customHeight="1" x14ac:dyDescent="0.25">
      <c r="A6" s="4" t="s">
        <v>4</v>
      </c>
      <c r="B6" s="5" t="s">
        <v>5</v>
      </c>
      <c r="C6" s="5" t="s">
        <v>6</v>
      </c>
      <c r="D6" s="5" t="s">
        <v>7</v>
      </c>
    </row>
    <row r="7" spans="1:9" s="2" customFormat="1" ht="15.75" x14ac:dyDescent="0.25">
      <c r="A7" s="5">
        <v>1</v>
      </c>
      <c r="B7" s="5">
        <v>2</v>
      </c>
      <c r="C7" s="5">
        <v>3</v>
      </c>
      <c r="D7" s="5">
        <v>4</v>
      </c>
    </row>
    <row r="8" spans="1:9" s="2" customFormat="1" ht="68.25" customHeight="1" x14ac:dyDescent="0.25">
      <c r="A8" s="6" t="s">
        <v>8</v>
      </c>
      <c r="B8" s="7" t="s">
        <v>9</v>
      </c>
      <c r="C8" s="8" t="s">
        <v>10</v>
      </c>
      <c r="D8" s="14">
        <f>SUM(D9:D15)</f>
        <v>20.313495572286723</v>
      </c>
    </row>
    <row r="9" spans="1:9" s="2" customFormat="1" ht="23.25" customHeight="1" x14ac:dyDescent="0.25">
      <c r="A9" s="6"/>
      <c r="B9" s="11" t="s">
        <v>11</v>
      </c>
      <c r="C9" s="8" t="s">
        <v>10</v>
      </c>
      <c r="D9" s="12">
        <v>9.8675046846540599</v>
      </c>
      <c r="E9"/>
    </row>
    <row r="10" spans="1:9" s="2" customFormat="1" ht="27" customHeight="1" x14ac:dyDescent="0.25">
      <c r="A10" s="6"/>
      <c r="B10" s="11" t="s">
        <v>17</v>
      </c>
      <c r="C10" s="8" t="s">
        <v>10</v>
      </c>
      <c r="D10" s="13">
        <v>1.3558410000000001</v>
      </c>
      <c r="E10"/>
    </row>
    <row r="11" spans="1:9" s="2" customFormat="1" ht="22.5" customHeight="1" x14ac:dyDescent="0.25">
      <c r="A11" s="6"/>
      <c r="B11" s="11" t="s">
        <v>18</v>
      </c>
      <c r="C11" s="8" t="s">
        <v>10</v>
      </c>
      <c r="D11" s="13">
        <v>6.4893330000000002</v>
      </c>
      <c r="E11"/>
    </row>
    <row r="12" spans="1:9" s="2" customFormat="1" ht="27.75" customHeight="1" x14ac:dyDescent="0.25">
      <c r="A12" s="6"/>
      <c r="B12" s="11" t="s">
        <v>19</v>
      </c>
      <c r="C12" s="8" t="s">
        <v>10</v>
      </c>
      <c r="D12" s="13">
        <v>2.5270000000000001E-2</v>
      </c>
      <c r="E12"/>
    </row>
    <row r="13" spans="1:9" s="2" customFormat="1" ht="31.5" customHeight="1" x14ac:dyDescent="0.25">
      <c r="A13" s="6"/>
      <c r="B13" s="11" t="s">
        <v>20</v>
      </c>
      <c r="C13" s="8" t="s">
        <v>10</v>
      </c>
      <c r="D13" s="13">
        <v>4.4207999999999997E-2</v>
      </c>
      <c r="E13"/>
    </row>
    <row r="14" spans="1:9" s="2" customFormat="1" ht="23.25" customHeight="1" x14ac:dyDescent="0.25">
      <c r="A14" s="6"/>
      <c r="B14" s="11" t="s">
        <v>21</v>
      </c>
      <c r="C14" s="8" t="s">
        <v>10</v>
      </c>
      <c r="D14" s="13">
        <v>0.135715856739617</v>
      </c>
      <c r="E14"/>
    </row>
    <row r="15" spans="1:9" s="2" customFormat="1" ht="24" customHeight="1" x14ac:dyDescent="0.25">
      <c r="A15" s="6"/>
      <c r="B15" s="11" t="s">
        <v>22</v>
      </c>
      <c r="C15" s="8" t="s">
        <v>10</v>
      </c>
      <c r="D15" s="13">
        <v>2.39562303089305</v>
      </c>
      <c r="E15"/>
    </row>
    <row r="16" spans="1:9" s="2" customFormat="1" ht="61.5" customHeight="1" x14ac:dyDescent="0.25">
      <c r="A16" s="6" t="s">
        <v>12</v>
      </c>
      <c r="B16" s="9" t="s">
        <v>13</v>
      </c>
      <c r="C16" s="8" t="s">
        <v>10</v>
      </c>
      <c r="D16" s="24">
        <f>D17+D18+D19+D20+D21+D22+D23</f>
        <v>20.938315572286726</v>
      </c>
      <c r="F16" s="23"/>
    </row>
    <row r="17" spans="1:8" s="2" customFormat="1" ht="23.25" customHeight="1" x14ac:dyDescent="0.25">
      <c r="A17" s="6"/>
      <c r="B17" s="11" t="s">
        <v>11</v>
      </c>
      <c r="C17" s="8" t="s">
        <v>10</v>
      </c>
      <c r="D17" s="12">
        <f>D9+0.28385</f>
        <v>10.151354684654059</v>
      </c>
    </row>
    <row r="18" spans="1:8" s="2" customFormat="1" ht="24" customHeight="1" x14ac:dyDescent="0.25">
      <c r="A18" s="6"/>
      <c r="B18" s="11" t="s">
        <v>17</v>
      </c>
      <c r="C18" s="8" t="s">
        <v>10</v>
      </c>
      <c r="D18" s="12">
        <f>D10+0.26154</f>
        <v>1.617381</v>
      </c>
    </row>
    <row r="19" spans="1:8" s="2" customFormat="1" ht="21.75" customHeight="1" x14ac:dyDescent="0.25">
      <c r="A19" s="6"/>
      <c r="B19" s="11" t="s">
        <v>18</v>
      </c>
      <c r="C19" s="8" t="s">
        <v>10</v>
      </c>
      <c r="D19" s="12">
        <f>D11+0.04037</f>
        <v>6.5297030000000005</v>
      </c>
    </row>
    <row r="20" spans="1:8" s="2" customFormat="1" ht="31.5" customHeight="1" x14ac:dyDescent="0.25">
      <c r="A20" s="6"/>
      <c r="B20" s="11" t="s">
        <v>19</v>
      </c>
      <c r="C20" s="8" t="s">
        <v>10</v>
      </c>
      <c r="D20" s="12">
        <f>D12+0.01645</f>
        <v>4.172E-2</v>
      </c>
    </row>
    <row r="21" spans="1:8" s="2" customFormat="1" ht="30.75" customHeight="1" x14ac:dyDescent="0.25">
      <c r="A21" s="6"/>
      <c r="B21" s="11" t="s">
        <v>20</v>
      </c>
      <c r="C21" s="8" t="s">
        <v>10</v>
      </c>
      <c r="D21" s="12">
        <f>D13+0.00871</f>
        <v>5.2918E-2</v>
      </c>
    </row>
    <row r="22" spans="1:8" s="2" customFormat="1" ht="21.75" customHeight="1" x14ac:dyDescent="0.25">
      <c r="A22" s="6"/>
      <c r="B22" s="11" t="s">
        <v>21</v>
      </c>
      <c r="C22" s="8" t="s">
        <v>10</v>
      </c>
      <c r="D22" s="12">
        <f>D14+0.0139</f>
        <v>0.149615856739617</v>
      </c>
    </row>
    <row r="23" spans="1:8" s="2" customFormat="1" ht="19.5" customHeight="1" x14ac:dyDescent="0.25">
      <c r="A23" s="6"/>
      <c r="B23" s="11" t="s">
        <v>22</v>
      </c>
      <c r="C23" s="8" t="s">
        <v>10</v>
      </c>
      <c r="D23" s="12">
        <f>D15</f>
        <v>2.39562303089305</v>
      </c>
    </row>
    <row r="24" spans="1:8" s="2" customFormat="1" ht="66" customHeight="1" x14ac:dyDescent="0.25">
      <c r="A24" s="6" t="s">
        <v>14</v>
      </c>
      <c r="B24" s="7" t="s">
        <v>15</v>
      </c>
      <c r="C24" s="8" t="s">
        <v>16</v>
      </c>
      <c r="D24" s="15">
        <f>D25+D26+D27+D28+D29+D30+D31</f>
        <v>811.62231795229354</v>
      </c>
      <c r="H24" s="10"/>
    </row>
    <row r="25" spans="1:8" s="2" customFormat="1" ht="25.5" customHeight="1" x14ac:dyDescent="0.25">
      <c r="A25" s="6"/>
      <c r="B25" s="11" t="s">
        <v>11</v>
      </c>
      <c r="C25" s="8" t="s">
        <v>16</v>
      </c>
      <c r="D25" s="12">
        <v>448.40518600000001</v>
      </c>
      <c r="H25" s="10"/>
    </row>
    <row r="26" spans="1:8" s="2" customFormat="1" ht="27" customHeight="1" x14ac:dyDescent="0.25">
      <c r="A26" s="6"/>
      <c r="B26" s="11" t="s">
        <v>23</v>
      </c>
      <c r="C26" s="8" t="s">
        <v>16</v>
      </c>
      <c r="D26" s="12">
        <v>63.460588999999999</v>
      </c>
      <c r="H26" s="10"/>
    </row>
    <row r="27" spans="1:8" s="2" customFormat="1" ht="27.75" customHeight="1" x14ac:dyDescent="0.25">
      <c r="A27" s="6"/>
      <c r="B27" s="11" t="s">
        <v>18</v>
      </c>
      <c r="C27" s="8" t="s">
        <v>16</v>
      </c>
      <c r="D27" s="12">
        <v>159.800251</v>
      </c>
      <c r="H27" s="10"/>
    </row>
    <row r="28" spans="1:8" s="2" customFormat="1" ht="33.75" customHeight="1" x14ac:dyDescent="0.25">
      <c r="A28" s="6"/>
      <c r="B28" s="11" t="s">
        <v>24</v>
      </c>
      <c r="C28" s="8" t="s">
        <v>16</v>
      </c>
      <c r="D28" s="12">
        <v>1.9152640000000001</v>
      </c>
      <c r="H28" s="10"/>
    </row>
    <row r="29" spans="1:8" s="2" customFormat="1" ht="36" customHeight="1" x14ac:dyDescent="0.25">
      <c r="A29" s="6"/>
      <c r="B29" s="11" t="s">
        <v>20</v>
      </c>
      <c r="C29" s="8" t="s">
        <v>16</v>
      </c>
      <c r="D29" s="12">
        <v>1.3485579999999999</v>
      </c>
      <c r="H29" s="10"/>
    </row>
    <row r="30" spans="1:8" s="2" customFormat="1" ht="27.75" customHeight="1" x14ac:dyDescent="0.25">
      <c r="A30" s="6"/>
      <c r="B30" s="11" t="s">
        <v>21</v>
      </c>
      <c r="C30" s="8" t="s">
        <v>16</v>
      </c>
      <c r="D30" s="12">
        <v>3.3973205599759351</v>
      </c>
      <c r="H30" s="10"/>
    </row>
    <row r="31" spans="1:8" s="2" customFormat="1" ht="28.5" customHeight="1" x14ac:dyDescent="0.25">
      <c r="A31" s="6"/>
      <c r="B31" s="11" t="s">
        <v>22</v>
      </c>
      <c r="C31" s="8" t="s">
        <v>16</v>
      </c>
      <c r="D31" s="12">
        <v>133.2951493923176</v>
      </c>
      <c r="H31" s="10"/>
    </row>
    <row r="32" spans="1:8" s="2" customFormat="1" ht="15.75" x14ac:dyDescent="0.25">
      <c r="D32" s="18"/>
    </row>
  </sheetData>
  <mergeCells count="4">
    <mergeCell ref="A2:D2"/>
    <mergeCell ref="A3:D3"/>
    <mergeCell ref="A4:D4"/>
    <mergeCell ref="B5:D5"/>
  </mergeCells>
  <pageMargins left="0.7" right="0.7" top="0.75" bottom="0.75" header="0.3" footer="0.3"/>
  <pageSetup paperSize="9" scale="8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opLeftCell="A4" zoomScale="80" zoomScaleNormal="80" workbookViewId="0">
      <selection activeCell="F24" sqref="F24"/>
    </sheetView>
  </sheetViews>
  <sheetFormatPr defaultRowHeight="15" x14ac:dyDescent="0.25"/>
  <cols>
    <col min="1" max="1" width="7.7109375" customWidth="1"/>
    <col min="2" max="2" width="45.140625" customWidth="1"/>
    <col min="3" max="3" width="14.7109375" customWidth="1"/>
    <col min="4" max="4" width="15.7109375" style="19" customWidth="1"/>
  </cols>
  <sheetData>
    <row r="1" spans="1:10" s="2" customFormat="1" ht="15.75" x14ac:dyDescent="0.25">
      <c r="A1" s="1" t="s">
        <v>0</v>
      </c>
      <c r="B1" s="1"/>
      <c r="C1" s="1"/>
      <c r="D1" s="17"/>
      <c r="E1" s="1"/>
      <c r="F1" s="1"/>
      <c r="G1" s="1"/>
      <c r="H1" s="1"/>
      <c r="I1" s="1"/>
    </row>
    <row r="2" spans="1:10" s="3" customFormat="1" ht="15" customHeight="1" x14ac:dyDescent="0.25">
      <c r="A2" s="28" t="s">
        <v>1</v>
      </c>
      <c r="B2" s="28"/>
      <c r="C2" s="28"/>
      <c r="D2" s="28"/>
    </row>
    <row r="3" spans="1:10" s="3" customFormat="1" ht="15.75" x14ac:dyDescent="0.25">
      <c r="A3" s="28" t="s">
        <v>2</v>
      </c>
      <c r="B3" s="28"/>
      <c r="C3" s="28"/>
      <c r="D3" s="28"/>
    </row>
    <row r="4" spans="1:10" s="3" customFormat="1" ht="15.75" x14ac:dyDescent="0.25">
      <c r="A4" s="28" t="s">
        <v>3</v>
      </c>
      <c r="B4" s="28"/>
      <c r="C4" s="28"/>
      <c r="D4" s="28"/>
    </row>
    <row r="5" spans="1:10" s="2" customFormat="1" ht="15.75" x14ac:dyDescent="0.25">
      <c r="A5" s="29" t="s">
        <v>25</v>
      </c>
      <c r="B5" s="29"/>
      <c r="C5" s="29"/>
      <c r="D5" s="29"/>
    </row>
    <row r="6" spans="1:10" s="2" customFormat="1" ht="28.5" customHeight="1" x14ac:dyDescent="0.25">
      <c r="A6" s="4" t="s">
        <v>4</v>
      </c>
      <c r="B6" s="5" t="s">
        <v>5</v>
      </c>
      <c r="C6" s="5" t="s">
        <v>6</v>
      </c>
      <c r="D6" s="5" t="s">
        <v>7</v>
      </c>
    </row>
    <row r="7" spans="1:10" s="2" customFormat="1" ht="15.75" x14ac:dyDescent="0.25">
      <c r="A7" s="5">
        <v>1</v>
      </c>
      <c r="B7" s="5">
        <v>2</v>
      </c>
      <c r="C7" s="5">
        <v>3</v>
      </c>
      <c r="D7" s="5">
        <v>4</v>
      </c>
    </row>
    <row r="8" spans="1:10" s="2" customFormat="1" ht="68.25" customHeight="1" x14ac:dyDescent="0.25">
      <c r="A8" s="6" t="s">
        <v>8</v>
      </c>
      <c r="B8" s="7" t="s">
        <v>9</v>
      </c>
      <c r="C8" s="8" t="s">
        <v>10</v>
      </c>
      <c r="D8" s="14">
        <f>D9+D10+D11+D12+D13+D14+D15</f>
        <v>20.516630572286726</v>
      </c>
    </row>
    <row r="9" spans="1:10" s="2" customFormat="1" ht="22.5" customHeight="1" x14ac:dyDescent="0.25">
      <c r="A9" s="6"/>
      <c r="B9" s="11" t="s">
        <v>11</v>
      </c>
      <c r="C9" s="8" t="s">
        <v>10</v>
      </c>
      <c r="D9" s="12">
        <v>9.9580246846540597</v>
      </c>
    </row>
    <row r="10" spans="1:10" s="2" customFormat="1" ht="27" customHeight="1" x14ac:dyDescent="0.25">
      <c r="A10" s="6"/>
      <c r="B10" s="11" t="s">
        <v>17</v>
      </c>
      <c r="C10" s="8" t="s">
        <v>10</v>
      </c>
      <c r="D10" s="13">
        <v>1.431413</v>
      </c>
    </row>
    <row r="11" spans="1:10" s="2" customFormat="1" ht="21.75" customHeight="1" x14ac:dyDescent="0.25">
      <c r="A11" s="6"/>
      <c r="B11" s="11" t="s">
        <v>18</v>
      </c>
      <c r="C11" s="8" t="s">
        <v>10</v>
      </c>
      <c r="D11" s="13">
        <v>6.5074490000000003</v>
      </c>
    </row>
    <row r="12" spans="1:10" s="2" customFormat="1" ht="31.5" customHeight="1" x14ac:dyDescent="0.25">
      <c r="A12" s="6"/>
      <c r="B12" s="11" t="s">
        <v>19</v>
      </c>
      <c r="C12" s="8" t="s">
        <v>10</v>
      </c>
      <c r="D12" s="13">
        <v>2.5270000000000001E-2</v>
      </c>
    </row>
    <row r="13" spans="1:10" s="2" customFormat="1" ht="36" customHeight="1" x14ac:dyDescent="0.25">
      <c r="A13" s="6"/>
      <c r="B13" s="11" t="s">
        <v>20</v>
      </c>
      <c r="C13" s="8" t="s">
        <v>10</v>
      </c>
      <c r="D13" s="13">
        <v>4.4207999999999997E-2</v>
      </c>
    </row>
    <row r="14" spans="1:10" s="2" customFormat="1" ht="20.25" customHeight="1" x14ac:dyDescent="0.25">
      <c r="A14" s="6"/>
      <c r="B14" s="11" t="s">
        <v>21</v>
      </c>
      <c r="C14" s="8" t="s">
        <v>10</v>
      </c>
      <c r="D14" s="13">
        <v>0.143599856739617</v>
      </c>
    </row>
    <row r="15" spans="1:10" s="2" customFormat="1" ht="21.75" customHeight="1" x14ac:dyDescent="0.25">
      <c r="A15" s="6"/>
      <c r="B15" s="11" t="s">
        <v>22</v>
      </c>
      <c r="C15" s="8" t="s">
        <v>10</v>
      </c>
      <c r="D15" s="13">
        <v>2.4066660308930499</v>
      </c>
      <c r="J15" s="22"/>
    </row>
    <row r="16" spans="1:10" s="2" customFormat="1" ht="61.5" customHeight="1" x14ac:dyDescent="0.25">
      <c r="A16" s="6" t="s">
        <v>12</v>
      </c>
      <c r="B16" s="9" t="s">
        <v>13</v>
      </c>
      <c r="C16" s="8" t="s">
        <v>10</v>
      </c>
      <c r="D16" s="27">
        <f>D17+D18+D19+D20+D21+D22+D23</f>
        <v>20.516630572286726</v>
      </c>
    </row>
    <row r="17" spans="1:8" s="2" customFormat="1" ht="33" customHeight="1" x14ac:dyDescent="0.25">
      <c r="A17" s="6"/>
      <c r="B17" s="11" t="s">
        <v>11</v>
      </c>
      <c r="C17" s="8" t="s">
        <v>10</v>
      </c>
      <c r="D17" s="12">
        <v>9.9580246846540597</v>
      </c>
      <c r="F17" s="20"/>
    </row>
    <row r="18" spans="1:8" s="2" customFormat="1" ht="27.75" customHeight="1" x14ac:dyDescent="0.25">
      <c r="A18" s="6"/>
      <c r="B18" s="11" t="s">
        <v>17</v>
      </c>
      <c r="C18" s="8" t="s">
        <v>10</v>
      </c>
      <c r="D18" s="13">
        <v>1.431413</v>
      </c>
      <c r="F18" s="20"/>
    </row>
    <row r="19" spans="1:8" s="2" customFormat="1" ht="27.75" customHeight="1" x14ac:dyDescent="0.25">
      <c r="A19" s="6"/>
      <c r="B19" s="11" t="s">
        <v>18</v>
      </c>
      <c r="C19" s="8" t="s">
        <v>10</v>
      </c>
      <c r="D19" s="13">
        <v>6.5074490000000003</v>
      </c>
      <c r="F19" s="20"/>
    </row>
    <row r="20" spans="1:8" s="2" customFormat="1" ht="34.5" customHeight="1" x14ac:dyDescent="0.25">
      <c r="A20" s="6"/>
      <c r="B20" s="11" t="s">
        <v>19</v>
      </c>
      <c r="C20" s="8" t="s">
        <v>10</v>
      </c>
      <c r="D20" s="13">
        <v>2.5270000000000001E-2</v>
      </c>
      <c r="F20" s="20"/>
    </row>
    <row r="21" spans="1:8" s="2" customFormat="1" ht="33.75" customHeight="1" x14ac:dyDescent="0.25">
      <c r="A21" s="6"/>
      <c r="B21" s="11" t="s">
        <v>20</v>
      </c>
      <c r="C21" s="8" t="s">
        <v>10</v>
      </c>
      <c r="D21" s="13">
        <v>4.4207999999999997E-2</v>
      </c>
      <c r="F21" s="20"/>
    </row>
    <row r="22" spans="1:8" s="2" customFormat="1" ht="33" customHeight="1" x14ac:dyDescent="0.25">
      <c r="A22" s="6"/>
      <c r="B22" s="11" t="s">
        <v>21</v>
      </c>
      <c r="C22" s="8" t="s">
        <v>10</v>
      </c>
      <c r="D22" s="13">
        <v>0.143599856739617</v>
      </c>
      <c r="F22" s="20"/>
    </row>
    <row r="23" spans="1:8" s="2" customFormat="1" ht="33" customHeight="1" x14ac:dyDescent="0.25">
      <c r="A23" s="6"/>
      <c r="B23" s="11" t="s">
        <v>22</v>
      </c>
      <c r="C23" s="8" t="s">
        <v>10</v>
      </c>
      <c r="D23" s="13">
        <v>2.4066660308930499</v>
      </c>
      <c r="F23" s="20"/>
    </row>
    <row r="24" spans="1:8" s="2" customFormat="1" ht="66" customHeight="1" x14ac:dyDescent="0.25">
      <c r="A24" s="6" t="s">
        <v>14</v>
      </c>
      <c r="B24" s="7" t="s">
        <v>15</v>
      </c>
      <c r="C24" s="8" t="s">
        <v>16</v>
      </c>
      <c r="D24" s="15">
        <f>D25+D26+D27+D28+D29+D30+D31</f>
        <v>819.87131795229357</v>
      </c>
      <c r="H24" s="10"/>
    </row>
    <row r="25" spans="1:8" s="2" customFormat="1" ht="25.5" customHeight="1" x14ac:dyDescent="0.25">
      <c r="A25" s="6"/>
      <c r="B25" s="11" t="s">
        <v>11</v>
      </c>
      <c r="C25" s="8" t="s">
        <v>16</v>
      </c>
      <c r="D25" s="12">
        <v>449.75218600000005</v>
      </c>
      <c r="H25" s="10"/>
    </row>
    <row r="26" spans="1:8" s="2" customFormat="1" ht="28.5" customHeight="1" x14ac:dyDescent="0.25">
      <c r="A26" s="6"/>
      <c r="B26" s="11" t="s">
        <v>23</v>
      </c>
      <c r="C26" s="8" t="s">
        <v>16</v>
      </c>
      <c r="D26" s="12">
        <v>64.191588999999993</v>
      </c>
      <c r="H26" s="10"/>
    </row>
    <row r="27" spans="1:8" s="2" customFormat="1" ht="26.25" customHeight="1" x14ac:dyDescent="0.25">
      <c r="A27" s="6"/>
      <c r="B27" s="11" t="s">
        <v>18</v>
      </c>
      <c r="C27" s="8" t="s">
        <v>16</v>
      </c>
      <c r="D27" s="12">
        <v>162.48125100000001</v>
      </c>
      <c r="H27" s="10"/>
    </row>
    <row r="28" spans="1:8" s="2" customFormat="1" ht="30.75" customHeight="1" x14ac:dyDescent="0.25">
      <c r="A28" s="6"/>
      <c r="B28" s="11" t="s">
        <v>24</v>
      </c>
      <c r="C28" s="8" t="s">
        <v>16</v>
      </c>
      <c r="D28" s="12">
        <v>1.9152640000000001</v>
      </c>
      <c r="H28" s="10"/>
    </row>
    <row r="29" spans="1:8" s="2" customFormat="1" ht="33.75" customHeight="1" x14ac:dyDescent="0.25">
      <c r="A29" s="6"/>
      <c r="B29" s="11" t="s">
        <v>20</v>
      </c>
      <c r="C29" s="8" t="s">
        <v>16</v>
      </c>
      <c r="D29" s="12">
        <v>1.3485579999999999</v>
      </c>
      <c r="H29" s="10"/>
    </row>
    <row r="30" spans="1:8" s="2" customFormat="1" ht="25.5" customHeight="1" x14ac:dyDescent="0.25">
      <c r="A30" s="6"/>
      <c r="B30" s="11" t="s">
        <v>21</v>
      </c>
      <c r="C30" s="8" t="s">
        <v>16</v>
      </c>
      <c r="D30" s="12">
        <v>3.7773205599759354</v>
      </c>
      <c r="H30" s="10"/>
    </row>
    <row r="31" spans="1:8" s="2" customFormat="1" ht="27.75" customHeight="1" x14ac:dyDescent="0.25">
      <c r="A31" s="6"/>
      <c r="B31" s="11" t="s">
        <v>22</v>
      </c>
      <c r="C31" s="8" t="s">
        <v>16</v>
      </c>
      <c r="D31" s="12">
        <v>136.40514939231758</v>
      </c>
      <c r="H31" s="10"/>
    </row>
    <row r="32" spans="1:8" s="2" customFormat="1" ht="15.75" x14ac:dyDescent="0.25">
      <c r="D32" s="18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paperSize="9" scale="8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topLeftCell="A4" zoomScale="80" zoomScaleNormal="80" workbookViewId="0">
      <selection activeCell="I24" sqref="I24"/>
    </sheetView>
  </sheetViews>
  <sheetFormatPr defaultRowHeight="15" x14ac:dyDescent="0.25"/>
  <cols>
    <col min="1" max="1" width="7.7109375" customWidth="1"/>
    <col min="2" max="2" width="45.140625" customWidth="1"/>
    <col min="3" max="3" width="14.7109375" customWidth="1"/>
    <col min="4" max="4" width="17.140625" style="21" customWidth="1"/>
  </cols>
  <sheetData>
    <row r="1" spans="1:9" s="2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3" customFormat="1" ht="15" customHeight="1" x14ac:dyDescent="0.25">
      <c r="A2" s="28" t="s">
        <v>1</v>
      </c>
      <c r="B2" s="28"/>
      <c r="C2" s="28"/>
      <c r="D2" s="28"/>
    </row>
    <row r="3" spans="1:9" s="3" customFormat="1" ht="15.75" x14ac:dyDescent="0.25">
      <c r="A3" s="28" t="s">
        <v>2</v>
      </c>
      <c r="B3" s="28"/>
      <c r="C3" s="28"/>
      <c r="D3" s="28"/>
    </row>
    <row r="4" spans="1:9" s="3" customFormat="1" ht="15.75" x14ac:dyDescent="0.25">
      <c r="A4" s="28" t="s">
        <v>3</v>
      </c>
      <c r="B4" s="28"/>
      <c r="C4" s="28"/>
      <c r="D4" s="28"/>
    </row>
    <row r="5" spans="1:9" s="2" customFormat="1" ht="15.75" x14ac:dyDescent="0.25">
      <c r="B5" s="29" t="s">
        <v>28</v>
      </c>
      <c r="C5" s="29"/>
      <c r="D5" s="29"/>
    </row>
    <row r="6" spans="1:9" s="2" customFormat="1" ht="28.5" customHeight="1" x14ac:dyDescent="0.25">
      <c r="A6" s="4" t="s">
        <v>4</v>
      </c>
      <c r="B6" s="5" t="s">
        <v>5</v>
      </c>
      <c r="C6" s="5" t="s">
        <v>6</v>
      </c>
      <c r="D6" s="5" t="s">
        <v>7</v>
      </c>
    </row>
    <row r="7" spans="1:9" s="2" customFormat="1" ht="15.75" x14ac:dyDescent="0.25">
      <c r="A7" s="5">
        <v>1</v>
      </c>
      <c r="B7" s="5">
        <v>2</v>
      </c>
      <c r="C7" s="5">
        <v>3</v>
      </c>
      <c r="D7" s="5">
        <v>4</v>
      </c>
    </row>
    <row r="8" spans="1:9" s="2" customFormat="1" ht="68.25" customHeight="1" x14ac:dyDescent="0.25">
      <c r="A8" s="6" t="s">
        <v>8</v>
      </c>
      <c r="B8" s="7" t="s">
        <v>9</v>
      </c>
      <c r="C8" s="8" t="s">
        <v>10</v>
      </c>
      <c r="D8" s="14">
        <f>D9+D10+D11+D12+D13+D14+D15</f>
        <v>20.720500072286725</v>
      </c>
    </row>
    <row r="9" spans="1:9" s="2" customFormat="1" ht="26.25" customHeight="1" x14ac:dyDescent="0.25">
      <c r="A9" s="6"/>
      <c r="B9" s="11" t="s">
        <v>11</v>
      </c>
      <c r="C9" s="8" t="s">
        <v>10</v>
      </c>
      <c r="D9" s="12">
        <v>10.0142863632255</v>
      </c>
    </row>
    <row r="10" spans="1:9" s="2" customFormat="1" ht="27.75" customHeight="1" x14ac:dyDescent="0.25">
      <c r="A10" s="6"/>
      <c r="B10" s="11" t="s">
        <v>17</v>
      </c>
      <c r="C10" s="8" t="s">
        <v>10</v>
      </c>
      <c r="D10" s="13">
        <v>1.4661012499999999</v>
      </c>
    </row>
    <row r="11" spans="1:9" s="2" customFormat="1" ht="24.75" customHeight="1" x14ac:dyDescent="0.25">
      <c r="A11" s="6"/>
      <c r="B11" s="11" t="s">
        <v>18</v>
      </c>
      <c r="C11" s="8" t="s">
        <v>10</v>
      </c>
      <c r="D11" s="13">
        <v>6.5527022142857101</v>
      </c>
    </row>
    <row r="12" spans="1:9" s="2" customFormat="1" ht="31.5" customHeight="1" x14ac:dyDescent="0.25">
      <c r="A12" s="6"/>
      <c r="B12" s="11" t="s">
        <v>19</v>
      </c>
      <c r="C12" s="8" t="s">
        <v>10</v>
      </c>
      <c r="D12" s="13">
        <v>2.5332321428571399E-2</v>
      </c>
    </row>
    <row r="13" spans="1:9" s="2" customFormat="1" ht="36" customHeight="1" x14ac:dyDescent="0.25">
      <c r="A13" s="6"/>
      <c r="B13" s="11" t="s">
        <v>20</v>
      </c>
      <c r="C13" s="8" t="s">
        <v>10</v>
      </c>
      <c r="D13" s="13">
        <v>4.4319321428571402E-2</v>
      </c>
    </row>
    <row r="14" spans="1:9" s="2" customFormat="1" ht="24" customHeight="1" x14ac:dyDescent="0.25">
      <c r="A14" s="6"/>
      <c r="B14" s="11" t="s">
        <v>21</v>
      </c>
      <c r="C14" s="8" t="s">
        <v>10</v>
      </c>
      <c r="D14" s="13">
        <v>0.15027835673961701</v>
      </c>
    </row>
    <row r="15" spans="1:9" s="2" customFormat="1" ht="24" customHeight="1" x14ac:dyDescent="0.25">
      <c r="A15" s="6"/>
      <c r="B15" s="11" t="s">
        <v>22</v>
      </c>
      <c r="C15" s="8" t="s">
        <v>10</v>
      </c>
      <c r="D15" s="13">
        <v>2.4674802451787601</v>
      </c>
    </row>
    <row r="16" spans="1:9" s="2" customFormat="1" ht="61.5" customHeight="1" x14ac:dyDescent="0.25">
      <c r="A16" s="6" t="s">
        <v>12</v>
      </c>
      <c r="B16" s="9" t="s">
        <v>13</v>
      </c>
      <c r="C16" s="8" t="s">
        <v>10</v>
      </c>
      <c r="D16" s="27">
        <f>D17+D18+D19+D20+D21+D22+D23</f>
        <v>20.720500072286725</v>
      </c>
    </row>
    <row r="17" spans="1:8" s="2" customFormat="1" ht="24.75" customHeight="1" x14ac:dyDescent="0.25">
      <c r="A17" s="6"/>
      <c r="B17" s="11" t="s">
        <v>11</v>
      </c>
      <c r="C17" s="8" t="s">
        <v>10</v>
      </c>
      <c r="D17" s="12">
        <v>10.0142863632255</v>
      </c>
    </row>
    <row r="18" spans="1:8" s="2" customFormat="1" ht="24" customHeight="1" x14ac:dyDescent="0.25">
      <c r="A18" s="6"/>
      <c r="B18" s="11" t="s">
        <v>17</v>
      </c>
      <c r="C18" s="8" t="s">
        <v>10</v>
      </c>
      <c r="D18" s="13">
        <v>1.4661012499999999</v>
      </c>
    </row>
    <row r="19" spans="1:8" s="2" customFormat="1" ht="24" customHeight="1" x14ac:dyDescent="0.25">
      <c r="A19" s="6"/>
      <c r="B19" s="11" t="s">
        <v>18</v>
      </c>
      <c r="C19" s="8" t="s">
        <v>10</v>
      </c>
      <c r="D19" s="13">
        <v>6.5527022142857101</v>
      </c>
    </row>
    <row r="20" spans="1:8" s="2" customFormat="1" ht="34.5" customHeight="1" x14ac:dyDescent="0.25">
      <c r="A20" s="6"/>
      <c r="B20" s="11" t="s">
        <v>19</v>
      </c>
      <c r="C20" s="8" t="s">
        <v>10</v>
      </c>
      <c r="D20" s="13">
        <v>2.5332321428571399E-2</v>
      </c>
    </row>
    <row r="21" spans="1:8" s="2" customFormat="1" ht="33.75" customHeight="1" x14ac:dyDescent="0.25">
      <c r="A21" s="6"/>
      <c r="B21" s="11" t="s">
        <v>20</v>
      </c>
      <c r="C21" s="8" t="s">
        <v>10</v>
      </c>
      <c r="D21" s="13">
        <v>4.4319321428571402E-2</v>
      </c>
    </row>
    <row r="22" spans="1:8" s="2" customFormat="1" ht="21" customHeight="1" x14ac:dyDescent="0.25">
      <c r="A22" s="6"/>
      <c r="B22" s="11" t="s">
        <v>21</v>
      </c>
      <c r="C22" s="8" t="s">
        <v>10</v>
      </c>
      <c r="D22" s="13">
        <v>0.15027835673961701</v>
      </c>
    </row>
    <row r="23" spans="1:8" s="2" customFormat="1" ht="23.25" customHeight="1" x14ac:dyDescent="0.25">
      <c r="A23" s="6"/>
      <c r="B23" s="11" t="s">
        <v>22</v>
      </c>
      <c r="C23" s="8" t="s">
        <v>10</v>
      </c>
      <c r="D23" s="13">
        <v>2.4674802451787601</v>
      </c>
    </row>
    <row r="24" spans="1:8" s="2" customFormat="1" ht="66" customHeight="1" x14ac:dyDescent="0.25">
      <c r="A24" s="6" t="s">
        <v>14</v>
      </c>
      <c r="B24" s="7" t="s">
        <v>15</v>
      </c>
      <c r="C24" s="8" t="s">
        <v>16</v>
      </c>
      <c r="D24" s="15">
        <f>D25+D26+D27+D28+D29+D30+D31</f>
        <v>828.1413894880078</v>
      </c>
      <c r="H24" s="10"/>
    </row>
    <row r="25" spans="1:8" s="2" customFormat="1" ht="28.5" customHeight="1" x14ac:dyDescent="0.25">
      <c r="A25" s="6"/>
      <c r="B25" s="11" t="s">
        <v>11</v>
      </c>
      <c r="C25" s="8" t="s">
        <v>16</v>
      </c>
      <c r="D25" s="12">
        <v>454.08013699999998</v>
      </c>
      <c r="H25" s="10"/>
    </row>
    <row r="26" spans="1:8" s="2" customFormat="1" ht="28.5" customHeight="1" x14ac:dyDescent="0.25">
      <c r="A26" s="6"/>
      <c r="B26" s="11" t="s">
        <v>23</v>
      </c>
      <c r="C26" s="8" t="s">
        <v>16</v>
      </c>
      <c r="D26" s="12">
        <v>64.324627464285712</v>
      </c>
      <c r="H26" s="10"/>
    </row>
    <row r="27" spans="1:8" s="2" customFormat="1" ht="30" customHeight="1" x14ac:dyDescent="0.25">
      <c r="A27" s="6"/>
      <c r="B27" s="11" t="s">
        <v>18</v>
      </c>
      <c r="C27" s="8" t="s">
        <v>16</v>
      </c>
      <c r="D27" s="12">
        <v>162.80964764285716</v>
      </c>
      <c r="H27" s="10"/>
    </row>
    <row r="28" spans="1:8" s="2" customFormat="1" ht="35.25" customHeight="1" x14ac:dyDescent="0.25">
      <c r="A28" s="6"/>
      <c r="B28" s="11" t="s">
        <v>24</v>
      </c>
      <c r="C28" s="8" t="s">
        <v>16</v>
      </c>
      <c r="D28" s="12">
        <v>1.9196953214285712</v>
      </c>
      <c r="H28" s="10"/>
    </row>
    <row r="29" spans="1:8" s="2" customFormat="1" ht="36.75" customHeight="1" x14ac:dyDescent="0.25">
      <c r="A29" s="6"/>
      <c r="B29" s="11" t="s">
        <v>20</v>
      </c>
      <c r="C29" s="8" t="s">
        <v>16</v>
      </c>
      <c r="D29" s="12">
        <v>1.3517973571428574</v>
      </c>
      <c r="H29" s="10"/>
    </row>
    <row r="30" spans="1:8" s="2" customFormat="1" ht="25.5" customHeight="1" x14ac:dyDescent="0.25">
      <c r="A30" s="6"/>
      <c r="B30" s="11" t="s">
        <v>21</v>
      </c>
      <c r="C30" s="8" t="s">
        <v>16</v>
      </c>
      <c r="D30" s="12">
        <v>3.7864251671187921</v>
      </c>
      <c r="H30" s="10"/>
    </row>
    <row r="31" spans="1:8" s="2" customFormat="1" ht="27" customHeight="1" x14ac:dyDescent="0.25">
      <c r="A31" s="6"/>
      <c r="B31" s="11" t="s">
        <v>22</v>
      </c>
      <c r="C31" s="8" t="s">
        <v>16</v>
      </c>
      <c r="D31" s="12">
        <v>139.86905953517476</v>
      </c>
      <c r="H31" s="10"/>
    </row>
    <row r="32" spans="1:8" s="2" customFormat="1" ht="15.75" x14ac:dyDescent="0.25"/>
  </sheetData>
  <mergeCells count="4">
    <mergeCell ref="A2:D2"/>
    <mergeCell ref="A3:D3"/>
    <mergeCell ref="A4:D4"/>
    <mergeCell ref="B5:D5"/>
  </mergeCells>
  <pageMargins left="0.7" right="0.7" top="0.75" bottom="0.75" header="0.3" footer="0.3"/>
  <pageSetup paperSize="9" scale="8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2-г (Факт 2025 г.)</vt:lpstr>
      <vt:lpstr>Форма 2-г (Прогноз 2026)</vt:lpstr>
      <vt:lpstr>Форма 2-г (Прогноз 2027  г.)</vt:lpstr>
      <vt:lpstr>Форма 2-г (Прогноз 2028  г.)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Nlarionova</dc:creator>
  <cp:lastModifiedBy>Юлия Александровна Иваник</cp:lastModifiedBy>
  <cp:lastPrinted>2025-06-04T12:22:23Z</cp:lastPrinted>
  <dcterms:created xsi:type="dcterms:W3CDTF">2019-04-25T14:30:03Z</dcterms:created>
  <dcterms:modified xsi:type="dcterms:W3CDTF">2026-06-10T12:40:12Z</dcterms:modified>
</cp:coreProperties>
</file>