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60" windowWidth="15000" windowHeight="37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Лист1!$B$15:$CS$157</definedName>
    <definedName name="Z_A544F0E0_B400_48A1_9813_4B31EFB36579_.wvu.FilterData" localSheetId="0" hidden="1">Лист1!$A$15:$DF$125</definedName>
    <definedName name="Z_F06D28DA_6664_47F4_907C_FA08BA876D00_.wvu.FilterData" localSheetId="0" hidden="1">Лист1!$A$15:$DF$130</definedName>
    <definedName name="Z_F06D28DA_6664_47F4_907C_FA08BA876D00_.wvu.Rows" localSheetId="0" hidden="1">Лист1!$2:$2</definedName>
  </definedNames>
  <calcPr calcId="144525"/>
  <customWorkbookViews>
    <customWorkbookView name="Олеся Сергеевна Деханова - Личное представление" guid="{F06D28DA-6664-47F4-907C-FA08BA876D00}" mergeInterval="0" personalView="1" maximized="1" windowWidth="1916" windowHeight="854" activeSheetId="1"/>
    <customWorkbookView name="Оксана Ратиева - Личное представление" guid="{A544F0E0-B400-48A1-9813-4B31EFB36579}" mergeInterval="0" personalView="1" maximized="1" windowWidth="1916" windowHeight="814" activeSheetId="1"/>
  </customWorkbookViews>
</workbook>
</file>

<file path=xl/calcChain.xml><?xml version="1.0" encoding="utf-8"?>
<calcChain xmlns="http://schemas.openxmlformats.org/spreadsheetml/2006/main">
  <c r="AC156" i="1" l="1"/>
  <c r="AA156" i="1"/>
  <c r="CG53" i="1"/>
  <c r="CE53" i="1"/>
  <c r="BT53" i="1"/>
  <c r="BR53" i="1"/>
  <c r="BD53" i="1"/>
  <c r="BB53" i="1"/>
  <c r="AC53" i="1"/>
  <c r="AA53" i="1"/>
  <c r="CG50" i="1" l="1"/>
  <c r="CE50" i="1"/>
  <c r="BR50" i="1"/>
  <c r="CG139" i="1"/>
  <c r="CG137" i="1"/>
  <c r="CE137" i="1"/>
  <c r="CE136" i="1"/>
  <c r="CG136" i="1"/>
  <c r="CG55" i="1"/>
  <c r="CE139" i="1"/>
  <c r="CG138" i="1"/>
  <c r="CE138" i="1"/>
  <c r="CF54" i="1"/>
  <c r="AC66" i="1"/>
  <c r="BD66" i="1"/>
  <c r="AA66" i="1" l="1"/>
  <c r="AA52" i="1"/>
  <c r="CG107" i="1" l="1"/>
  <c r="CE107" i="1"/>
  <c r="CH79" i="1"/>
  <c r="CE79" i="1"/>
  <c r="CG79" i="1" s="1"/>
  <c r="F39" i="3"/>
  <c r="E39" i="3"/>
  <c r="AC129" i="1"/>
  <c r="AC57" i="1"/>
  <c r="AC56" i="1"/>
  <c r="AA142" i="1"/>
  <c r="AA31" i="1"/>
  <c r="CG147" i="1"/>
  <c r="CE147" i="1"/>
  <c r="CH49" i="1"/>
  <c r="CG49" i="1" s="1"/>
  <c r="CE49" i="1"/>
  <c r="BD49" i="1"/>
  <c r="AC105" i="1" l="1"/>
  <c r="AC96" i="1"/>
  <c r="AA75" i="1"/>
  <c r="AA95" i="1"/>
  <c r="CG35" i="1" l="1"/>
  <c r="CE35" i="1"/>
  <c r="AA29" i="1" l="1"/>
  <c r="CE29" i="1"/>
  <c r="CG123" i="1" l="1"/>
  <c r="CE123" i="1"/>
  <c r="AC123" i="1"/>
  <c r="BD123" i="1"/>
  <c r="CG131" i="1" l="1"/>
  <c r="CE131" i="1"/>
  <c r="AN130" i="1" l="1"/>
  <c r="AD155" i="1" l="1"/>
  <c r="AC155" i="1"/>
  <c r="BD100" i="1"/>
  <c r="BB100" i="1"/>
  <c r="AA97" i="1" l="1"/>
  <c r="AC154" i="1" l="1"/>
  <c r="AA154" i="1"/>
  <c r="BD153" i="1" l="1"/>
  <c r="BB153" i="1"/>
  <c r="BR79" i="1" l="1"/>
  <c r="BD81" i="1" l="1"/>
  <c r="BB81" i="1"/>
  <c r="BD78" i="1"/>
  <c r="BB78" i="1"/>
  <c r="AC153" i="1" l="1"/>
  <c r="AN153" i="1" s="1"/>
  <c r="AA153" i="1"/>
  <c r="AD152" i="1" l="1"/>
  <c r="AC152" i="1" s="1"/>
  <c r="AN152" i="1" s="1"/>
  <c r="AA152" i="1"/>
  <c r="CG125" i="1"/>
  <c r="CE125" i="1"/>
  <c r="BR125" i="1"/>
  <c r="BT125" i="1"/>
  <c r="BD125" i="1"/>
  <c r="BB125" i="1"/>
  <c r="BT147" i="1" l="1"/>
  <c r="BR147" i="1"/>
  <c r="BB147" i="1"/>
  <c r="BD147" i="1"/>
  <c r="BD76" i="1" l="1"/>
  <c r="BD149" i="1"/>
  <c r="BB149" i="1"/>
  <c r="BR131" i="1" l="1"/>
  <c r="BT131" i="1"/>
  <c r="BD131" i="1"/>
  <c r="BB131" i="1"/>
  <c r="AC131" i="1"/>
  <c r="AN131" i="1" s="1"/>
  <c r="AA131" i="1"/>
  <c r="BT107" i="1" l="1"/>
  <c r="BR107" i="1"/>
  <c r="BT79" i="1"/>
  <c r="BU79" i="1"/>
  <c r="BD79" i="1"/>
  <c r="BB79" i="1"/>
  <c r="CG32" i="1"/>
  <c r="CE32" i="1"/>
  <c r="BT32" i="1"/>
  <c r="BR32" i="1"/>
  <c r="BB32" i="1"/>
  <c r="BD32" i="1"/>
  <c r="BB145" i="1"/>
  <c r="CG30" i="1"/>
  <c r="CE30" i="1"/>
  <c r="BD74" i="1" l="1"/>
  <c r="BB74" i="1"/>
  <c r="CG124" i="1"/>
  <c r="CE124" i="1"/>
  <c r="BT124" i="1"/>
  <c r="BS124" i="1"/>
  <c r="BD124" i="1"/>
  <c r="BB124" i="1"/>
  <c r="CG26" i="1" l="1"/>
  <c r="CE26" i="1"/>
  <c r="CG25" i="1"/>
  <c r="CE25" i="1"/>
  <c r="CG24" i="1"/>
  <c r="CE24" i="1"/>
  <c r="CG23" i="1"/>
  <c r="CE23" i="1"/>
  <c r="CG73" i="1"/>
  <c r="CE73" i="1"/>
  <c r="BT73" i="1"/>
  <c r="BR73" i="1"/>
  <c r="BD73" i="1"/>
  <c r="BB73" i="1"/>
  <c r="CE113" i="1"/>
  <c r="CG113" i="1"/>
  <c r="BT113" i="1"/>
  <c r="BR113" i="1"/>
  <c r="BD113" i="1"/>
  <c r="BB113" i="1"/>
  <c r="CG141" i="1"/>
  <c r="CE141" i="1"/>
  <c r="BU139" i="1"/>
  <c r="BT141" i="1"/>
  <c r="BR141" i="1"/>
  <c r="BD141" i="1"/>
  <c r="BB141" i="1"/>
  <c r="AA141" i="1"/>
  <c r="AD151" i="1" l="1"/>
  <c r="AC151" i="1" s="1"/>
  <c r="AN151" i="1" s="1"/>
  <c r="AB151" i="1"/>
  <c r="AA151" i="1" s="1"/>
  <c r="AD150" i="1"/>
  <c r="AC150" i="1" s="1"/>
  <c r="AN150" i="1" s="1"/>
  <c r="AB150" i="1"/>
  <c r="AA150" i="1" s="1"/>
  <c r="BC90" i="1" l="1"/>
  <c r="BD90" i="1" s="1"/>
  <c r="BE90" i="1" s="1"/>
  <c r="AC149" i="1"/>
  <c r="AN149" i="1" s="1"/>
  <c r="AA149" i="1"/>
  <c r="AN148" i="1"/>
  <c r="AA147" i="1"/>
  <c r="AC147" i="1"/>
  <c r="CG134" i="1" l="1"/>
  <c r="CE134" i="1"/>
  <c r="BR134" i="1"/>
  <c r="BT134" i="1"/>
  <c r="CG122" i="1"/>
  <c r="CE122" i="1"/>
  <c r="BR122" i="1"/>
  <c r="BT122" i="1"/>
  <c r="CH118" i="1"/>
  <c r="CG118" i="1" s="1"/>
  <c r="BU118" i="1"/>
  <c r="BT118" i="1" s="1"/>
  <c r="BE118" i="1"/>
  <c r="BD118" i="1" s="1"/>
  <c r="BB118" i="1"/>
  <c r="CH117" i="1"/>
  <c r="CG117" i="1" s="1"/>
  <c r="BU117" i="1"/>
  <c r="BT117" i="1" s="1"/>
  <c r="BE117" i="1"/>
  <c r="BD117" i="1" s="1"/>
  <c r="BB117" i="1"/>
  <c r="CH116" i="1"/>
  <c r="CG116" i="1" s="1"/>
  <c r="BU116" i="1"/>
  <c r="BT116" i="1" s="1"/>
  <c r="BE116" i="1"/>
  <c r="BD116" i="1" s="1"/>
  <c r="BR116" i="1"/>
  <c r="BB116" i="1"/>
  <c r="AD116" i="1"/>
  <c r="CG114" i="1" l="1"/>
  <c r="CE114" i="1"/>
  <c r="BT114" i="1"/>
  <c r="BR114" i="1"/>
  <c r="BD114" i="1"/>
  <c r="BB114" i="1"/>
  <c r="CG112" i="1"/>
  <c r="CE112" i="1"/>
  <c r="BT112" i="1"/>
  <c r="BR112" i="1"/>
  <c r="BD112" i="1"/>
  <c r="BB112" i="1"/>
  <c r="BU77" i="1" l="1"/>
  <c r="BD77" i="1"/>
  <c r="BB77" i="1"/>
  <c r="BD57" i="1"/>
  <c r="BB57" i="1"/>
  <c r="BT30" i="1"/>
  <c r="BR30" i="1"/>
  <c r="BB30" i="1"/>
  <c r="BD30" i="1"/>
  <c r="BU23" i="1"/>
  <c r="BT23" i="1" s="1"/>
  <c r="BT26" i="1" l="1"/>
  <c r="BS26" i="1"/>
  <c r="BT25" i="1"/>
  <c r="BR25" i="1"/>
  <c r="BT24" i="1"/>
  <c r="BR24" i="1"/>
  <c r="BR23" i="1"/>
  <c r="BR26" i="1" l="1"/>
  <c r="AB145" i="1"/>
  <c r="M145" i="1" s="1"/>
  <c r="BC130" i="1"/>
  <c r="BD130" i="1"/>
  <c r="BB130" i="1" s="1"/>
  <c r="AB74" i="1" l="1"/>
  <c r="AA74" i="1" s="1"/>
  <c r="AD144" i="1" l="1"/>
  <c r="AN144" i="1" s="1"/>
  <c r="AC144" i="1"/>
  <c r="AB144" i="1"/>
  <c r="AA144" i="1"/>
  <c r="AN143" i="1" l="1"/>
  <c r="AD142" i="1"/>
  <c r="AC142" i="1" s="1"/>
  <c r="AN142" i="1" s="1"/>
  <c r="CH121" i="1" l="1"/>
  <c r="CG121" i="1" s="1"/>
  <c r="CE121" i="1"/>
  <c r="BT121" i="1"/>
  <c r="BR121" i="1"/>
  <c r="AD141" i="1" l="1"/>
  <c r="AC141" i="1"/>
  <c r="AN141" i="1" s="1"/>
  <c r="AD140" i="1"/>
  <c r="AN140" i="1" s="1"/>
  <c r="M88" i="1" l="1"/>
  <c r="M91" i="1"/>
  <c r="CH135" i="1" l="1"/>
  <c r="CG135" i="1" s="1"/>
  <c r="CE135" i="1"/>
  <c r="AC119" i="1" l="1"/>
  <c r="AD119" i="1"/>
  <c r="BU129" i="1"/>
  <c r="BT129" i="1" s="1"/>
  <c r="CH129" i="1"/>
  <c r="CG129" i="1" s="1"/>
  <c r="BR129" i="1"/>
  <c r="BB129" i="1"/>
  <c r="CH128" i="1"/>
  <c r="BE128" i="1"/>
  <c r="BC128" i="1"/>
  <c r="CG127" i="1"/>
  <c r="CE127" i="1"/>
  <c r="CF126" i="1"/>
  <c r="CG126" i="1" s="1"/>
  <c r="CH126" i="1" s="1"/>
  <c r="BT126" i="1"/>
  <c r="BS126" i="1"/>
  <c r="BR126" i="1"/>
  <c r="BD126" i="1"/>
  <c r="BB126" i="1"/>
  <c r="BR54" i="1"/>
  <c r="BS54" i="1" s="1"/>
  <c r="BS135" i="1"/>
  <c r="BR135" i="1" s="1"/>
  <c r="BT135" i="1"/>
  <c r="BE135" i="1"/>
  <c r="BD135" i="1" s="1"/>
  <c r="BB135" i="1"/>
  <c r="CH17" i="1"/>
  <c r="CG17" i="1" s="1"/>
  <c r="BU17" i="1"/>
  <c r="BT17" i="1" s="1"/>
  <c r="BE17" i="1"/>
  <c r="BD17" i="1" s="1"/>
  <c r="CE17" i="1"/>
  <c r="BR17" i="1"/>
  <c r="BB17" i="1"/>
  <c r="BE122" i="1"/>
  <c r="BD122" i="1" s="1"/>
  <c r="BB122" i="1"/>
  <c r="BE121" i="1"/>
  <c r="BD121" i="1" s="1"/>
  <c r="BB121" i="1"/>
  <c r="CE48" i="1"/>
  <c r="CH48" i="1"/>
  <c r="CG48" i="1" s="1"/>
  <c r="BR48" i="1"/>
  <c r="BU48" i="1"/>
  <c r="BT48" i="1" s="1"/>
  <c r="BB48" i="1"/>
  <c r="BE48" i="1"/>
  <c r="BD48" i="1" s="1"/>
  <c r="AD48" i="1"/>
  <c r="BU49" i="1"/>
  <c r="BT49" i="1" s="1"/>
  <c r="BR49" i="1"/>
  <c r="BB49" i="1"/>
  <c r="BU27" i="1"/>
  <c r="BT27" i="1" s="1"/>
  <c r="BR27" i="1"/>
  <c r="BE27" i="1"/>
  <c r="BD27" i="1" s="1"/>
  <c r="BB27" i="1"/>
  <c r="BE26" i="1"/>
  <c r="BD26" i="1" s="1"/>
  <c r="BB26" i="1"/>
  <c r="BE25" i="1"/>
  <c r="BD25" i="1" s="1"/>
  <c r="BB25" i="1"/>
  <c r="BE24" i="1"/>
  <c r="BD24" i="1" s="1"/>
  <c r="BB24" i="1"/>
  <c r="BE23" i="1"/>
  <c r="BD23" i="1" s="1"/>
  <c r="BB23" i="1"/>
  <c r="AB26" i="1"/>
  <c r="AA26" i="1" s="1"/>
  <c r="AB25" i="1"/>
  <c r="AA25" i="1" s="1"/>
  <c r="AB24" i="1"/>
  <c r="AA24" i="1" s="1"/>
  <c r="AD23" i="1"/>
  <c r="AB23" i="1"/>
  <c r="AA23" i="1" s="1"/>
  <c r="AN23" i="1" s="1"/>
  <c r="CE129" i="1" l="1"/>
  <c r="CH27" i="1"/>
  <c r="CG27" i="1" s="1"/>
  <c r="CE27" i="1" l="1"/>
  <c r="AA114" i="1" l="1"/>
  <c r="AD135" i="1" l="1"/>
  <c r="AC135" i="1" s="1"/>
  <c r="AN135" i="1" s="1"/>
  <c r="AA135" i="1"/>
  <c r="AB130" i="1" l="1"/>
  <c r="M130" i="1" s="1"/>
  <c r="AD134" i="1" l="1"/>
  <c r="AC134" i="1" s="1"/>
  <c r="AN134" i="1" s="1"/>
  <c r="AN53" i="1"/>
  <c r="CE105" i="1"/>
  <c r="AA105" i="1"/>
  <c r="AA96" i="1"/>
  <c r="BT123" i="1"/>
  <c r="AN123" i="1"/>
  <c r="BR123" i="1"/>
  <c r="BB123" i="1"/>
  <c r="CH133" i="1"/>
  <c r="CG133" i="1" s="1"/>
  <c r="CE133" i="1"/>
  <c r="BT133" i="1"/>
  <c r="BR133" i="1"/>
  <c r="BD133" i="1"/>
  <c r="BB133" i="1"/>
  <c r="AC133" i="1"/>
  <c r="AN133" i="1" s="1"/>
  <c r="AA133" i="1"/>
  <c r="AB72" i="1"/>
  <c r="AA72" i="1" s="1"/>
  <c r="AC72" i="1"/>
  <c r="AN72" i="1" s="1"/>
  <c r="AB70" i="1"/>
  <c r="AA70" i="1" s="1"/>
  <c r="AN70" i="1"/>
  <c r="CG71" i="1"/>
  <c r="BT71" i="1"/>
  <c r="BD71" i="1"/>
  <c r="AC71" i="1"/>
  <c r="AN71" i="1" s="1"/>
  <c r="CG69" i="1"/>
  <c r="BT69" i="1"/>
  <c r="AC69" i="1"/>
  <c r="AN69" i="1" s="1"/>
  <c r="AD77" i="1"/>
  <c r="AC77" i="1" s="1"/>
  <c r="AN77" i="1" s="1"/>
  <c r="AB77" i="1"/>
  <c r="AA77" i="1" s="1"/>
  <c r="AA28" i="1"/>
  <c r="AC118" i="1"/>
  <c r="AN118" i="1" s="1"/>
  <c r="AA118" i="1"/>
  <c r="AC117" i="1"/>
  <c r="AN117" i="1" s="1"/>
  <c r="AA117" i="1"/>
  <c r="AD126" i="1"/>
  <c r="AC126" i="1" s="1"/>
  <c r="AB132" i="1"/>
  <c r="AA132" i="1" s="1"/>
  <c r="AN132" i="1"/>
  <c r="AN129" i="1"/>
  <c r="AD83" i="1"/>
  <c r="AC83" i="1" s="1"/>
  <c r="AN83" i="1" s="1"/>
  <c r="AB83" i="1"/>
  <c r="AA83" i="1" s="1"/>
  <c r="AB64" i="1"/>
  <c r="AA64" i="1" s="1"/>
  <c r="BT65" i="1"/>
  <c r="BR65" i="1"/>
  <c r="AC93" i="1"/>
  <c r="AN93" i="1" s="1"/>
  <c r="AA93" i="1"/>
  <c r="BB94" i="1"/>
  <c r="BE94" i="1"/>
  <c r="BT94" i="1"/>
  <c r="BD94" i="1" s="1"/>
  <c r="AN94" i="1" s="1"/>
  <c r="AC94" i="1" s="1"/>
  <c r="AD94" i="1" s="1"/>
  <c r="CF94" i="1"/>
  <c r="CE94" i="1"/>
  <c r="AD52" i="1"/>
  <c r="BE52" i="1"/>
  <c r="BT52" i="1"/>
  <c r="AC51" i="1"/>
  <c r="AN51" i="1" s="1"/>
  <c r="AB51" i="1"/>
  <c r="AA51" i="1" s="1"/>
  <c r="AD92" i="1"/>
  <c r="AC92" i="1" s="1"/>
  <c r="AB92" i="1"/>
  <c r="AD88" i="1"/>
  <c r="AC88" i="1" s="1"/>
  <c r="AN88" i="1" s="1"/>
  <c r="AA88" i="1"/>
  <c r="AD87" i="1"/>
  <c r="AB87" i="1"/>
  <c r="AA87" i="1" s="1"/>
  <c r="AD86" i="1"/>
  <c r="AC86" i="1" s="1"/>
  <c r="AN86" i="1" s="1"/>
  <c r="AB86" i="1"/>
  <c r="AA86" i="1" s="1"/>
  <c r="AB85" i="1"/>
  <c r="AA85" i="1" s="1"/>
  <c r="AD85" i="1"/>
  <c r="AC85" i="1" s="1"/>
  <c r="AN85" i="1" s="1"/>
  <c r="AD84" i="1"/>
  <c r="AB84" i="1"/>
  <c r="AD91" i="1"/>
  <c r="AC91" i="1" s="1"/>
  <c r="AN91" i="1" s="1"/>
  <c r="AA91" i="1"/>
  <c r="AD89" i="1"/>
  <c r="AC89" i="1" s="1"/>
  <c r="AN89" i="1" s="1"/>
  <c r="AB89" i="1"/>
  <c r="AA89" i="1" s="1"/>
  <c r="AN80" i="1"/>
  <c r="AB80" i="1"/>
  <c r="AN76" i="1"/>
  <c r="AD67" i="1"/>
  <c r="AC67" i="1" s="1"/>
  <c r="AN67" i="1" s="1"/>
  <c r="AA67" i="1"/>
  <c r="AD81" i="1"/>
  <c r="AC81" i="1" s="1"/>
  <c r="AN81" i="1" s="1"/>
  <c r="AB81" i="1"/>
  <c r="AA81" i="1" s="1"/>
  <c r="AD78" i="1"/>
  <c r="AC78" i="1" s="1"/>
  <c r="AN78" i="1" s="1"/>
  <c r="AB78" i="1"/>
  <c r="AA78" i="1" s="1"/>
  <c r="AD82" i="1"/>
  <c r="AC82" i="1" s="1"/>
  <c r="AN82" i="1" s="1"/>
  <c r="AB82" i="1"/>
  <c r="AA82" i="1" s="1"/>
  <c r="AD124" i="1"/>
  <c r="AC124" i="1" s="1"/>
  <c r="AN124" i="1" s="1"/>
  <c r="AB124" i="1"/>
  <c r="AA124" i="1" s="1"/>
  <c r="AD33" i="1"/>
  <c r="AC33" i="1"/>
  <c r="AN33" i="1" s="1"/>
  <c r="AD74" i="1"/>
  <c r="AC74" i="1" s="1"/>
  <c r="AN74" i="1" s="1"/>
  <c r="AD113" i="1"/>
  <c r="AC113" i="1" s="1"/>
  <c r="AN113" i="1" s="1"/>
  <c r="AA113" i="1"/>
  <c r="AA90" i="1"/>
  <c r="AD73" i="1"/>
  <c r="AC73" i="1" s="1"/>
  <c r="AA73" i="1"/>
  <c r="AN109" i="1"/>
  <c r="BR108" i="1"/>
  <c r="BB108" i="1"/>
  <c r="AB108" i="1"/>
  <c r="AB107" i="1"/>
  <c r="AD107" i="1" s="1"/>
  <c r="AB125" i="1"/>
  <c r="AD125" i="1" s="1"/>
  <c r="AC125" i="1" s="1"/>
  <c r="AN125" i="1" s="1"/>
  <c r="AD79" i="1"/>
  <c r="AC79" i="1" s="1"/>
  <c r="AN79" i="1" s="1"/>
  <c r="AB79" i="1"/>
  <c r="AA79" i="1" s="1"/>
  <c r="CG42" i="1"/>
  <c r="CE42" i="1"/>
  <c r="BT42" i="1"/>
  <c r="BD42" i="1"/>
  <c r="AC42" i="1"/>
  <c r="AN42" i="1" s="1"/>
  <c r="CG41" i="1"/>
  <c r="BT41" i="1"/>
  <c r="CH40" i="1"/>
  <c r="CG40" i="1" s="1"/>
  <c r="CE40" i="1"/>
  <c r="BT40" i="1"/>
  <c r="BD40" i="1"/>
  <c r="AC40" i="1"/>
  <c r="AN40" i="1" s="1"/>
  <c r="AA40" i="1"/>
  <c r="CE39" i="1"/>
  <c r="AB39" i="1"/>
  <c r="AA39" i="1" s="1"/>
  <c r="CE38" i="1"/>
  <c r="AB38" i="1"/>
  <c r="AA38" i="1" s="1"/>
  <c r="CE37" i="1"/>
  <c r="CG37" i="1"/>
  <c r="BT37" i="1"/>
  <c r="BB37" i="1"/>
  <c r="AC37" i="1"/>
  <c r="AN37" i="1" s="1"/>
  <c r="BD37" i="1" s="1"/>
  <c r="AA37" i="1"/>
  <c r="CE36" i="1"/>
  <c r="AB36" i="1"/>
  <c r="AA36" i="1" s="1"/>
  <c r="BT35" i="1"/>
  <c r="BD35" i="1"/>
  <c r="AC35" i="1"/>
  <c r="AN35" i="1" s="1"/>
  <c r="AA35" i="1"/>
  <c r="CG29" i="1"/>
  <c r="BT29" i="1"/>
  <c r="BD29" i="1"/>
  <c r="BB29" i="1"/>
  <c r="AC29" i="1"/>
  <c r="AN29" i="1" s="1"/>
  <c r="CG68" i="1"/>
  <c r="BT68" i="1"/>
  <c r="AA68" i="1"/>
  <c r="AC68" i="1"/>
  <c r="AN68" i="1" s="1"/>
  <c r="BD68" i="1" s="1"/>
  <c r="BE68" i="1" s="1"/>
  <c r="AD112" i="1"/>
  <c r="AC112" i="1" s="1"/>
  <c r="AN112" i="1" s="1"/>
  <c r="AA112" i="1"/>
  <c r="AC116" i="1"/>
  <c r="AN116" i="1" s="1"/>
  <c r="AA116" i="1"/>
  <c r="AD114" i="1"/>
  <c r="AC114" i="1" s="1"/>
  <c r="AN114" i="1" s="1"/>
  <c r="AB30" i="1"/>
  <c r="AA30" i="1" s="1"/>
  <c r="AC30" i="1"/>
  <c r="AC32" i="1"/>
  <c r="AN32" i="1" s="1"/>
  <c r="AA32" i="1"/>
  <c r="AB22" i="1"/>
  <c r="AA22" i="1" s="1"/>
  <c r="AB21" i="1"/>
  <c r="AA21" i="1" s="1"/>
  <c r="AB20" i="1"/>
  <c r="AA20" i="1" s="1"/>
  <c r="AB19" i="1"/>
  <c r="AA19" i="1" s="1"/>
  <c r="AN18" i="1"/>
  <c r="AB18" i="1"/>
  <c r="AA18" i="1" s="1"/>
  <c r="AC27" i="1"/>
  <c r="AN27" i="1" s="1"/>
  <c r="AD27" i="1"/>
  <c r="AC26" i="1"/>
  <c r="AN26" i="1" s="1"/>
  <c r="AD26" i="1"/>
  <c r="AC25" i="1"/>
  <c r="AN25" i="1" s="1"/>
  <c r="AD25" i="1"/>
  <c r="AC24" i="1"/>
  <c r="AN24" i="1" s="1"/>
  <c r="AD24" i="1"/>
  <c r="AC23" i="1"/>
  <c r="CE31" i="1"/>
  <c r="BR31" i="1"/>
  <c r="AN73" i="1" l="1"/>
  <c r="CG94" i="1"/>
  <c r="AA134" i="1"/>
  <c r="AA92" i="1"/>
  <c r="AC90" i="1"/>
  <c r="AN90" i="1" s="1"/>
  <c r="AC87" i="1"/>
  <c r="AN87" i="1" s="1"/>
  <c r="AA125" i="1"/>
  <c r="AD63" i="1" l="1"/>
  <c r="AN63" i="1" s="1"/>
  <c r="AC63" i="1"/>
  <c r="AB63" i="1"/>
  <c r="AA63" i="1"/>
  <c r="AD62" i="1"/>
  <c r="AN62" i="1" s="1"/>
  <c r="AC62" i="1"/>
  <c r="AB62" i="1"/>
  <c r="AA62" i="1"/>
  <c r="AD61" i="1"/>
  <c r="AN61" i="1" s="1"/>
  <c r="AC61" i="1"/>
  <c r="AB61" i="1"/>
  <c r="AA61" i="1"/>
  <c r="AD60" i="1"/>
  <c r="AN60" i="1" s="1"/>
  <c r="AC60" i="1"/>
  <c r="AB60" i="1"/>
  <c r="AA60" i="1"/>
  <c r="AD59" i="1"/>
  <c r="AN59" i="1" s="1"/>
  <c r="AC59" i="1"/>
  <c r="AB59" i="1"/>
  <c r="AA59" i="1"/>
  <c r="AD58" i="1"/>
  <c r="AN58" i="1" s="1"/>
  <c r="AC58" i="1"/>
  <c r="AB58" i="1"/>
  <c r="AA58" i="1"/>
  <c r="AD120" i="1"/>
  <c r="AC120" i="1" s="1"/>
  <c r="AN120" i="1" s="1"/>
  <c r="AA120" i="1"/>
  <c r="AC115" i="1"/>
  <c r="AA115" i="1"/>
  <c r="AC50" i="1"/>
  <c r="BD50" i="1"/>
  <c r="BT50" i="1"/>
  <c r="AA106" i="1" l="1"/>
  <c r="AA101" i="1" l="1"/>
  <c r="AD101" i="1"/>
  <c r="CG99" i="1"/>
  <c r="BE99" i="1"/>
  <c r="CG75" i="1"/>
  <c r="BT75" i="1"/>
  <c r="BD75" i="1"/>
  <c r="AC75" i="1"/>
  <c r="AD99" i="1"/>
  <c r="CE75" i="1"/>
  <c r="AA16" i="1"/>
  <c r="AA17" i="1"/>
  <c r="AD17" i="1"/>
  <c r="AC17" i="1" s="1"/>
  <c r="AN17" i="1" s="1"/>
  <c r="BS104" i="1"/>
  <c r="BC104" i="1" s="1"/>
  <c r="AA104" i="1" s="1"/>
  <c r="BU104" i="1"/>
  <c r="BE104" i="1" s="1"/>
  <c r="CE104" i="1"/>
  <c r="CG104" i="1"/>
  <c r="BS103" i="1"/>
  <c r="BR103" i="1" s="1"/>
  <c r="BU103" i="1"/>
  <c r="BT103" i="1" s="1"/>
  <c r="CE103" i="1"/>
  <c r="CG103" i="1"/>
  <c r="BB55" i="1"/>
  <c r="BC47" i="1"/>
  <c r="AA47" i="1" s="1"/>
  <c r="BE47" i="1"/>
  <c r="AD47" i="1" s="1"/>
  <c r="AC47" i="1" s="1"/>
  <c r="BT47" i="1"/>
  <c r="CE47" i="1"/>
  <c r="CG47" i="1"/>
  <c r="AA46" i="1"/>
  <c r="AC46" i="1"/>
  <c r="BS46" i="1"/>
  <c r="BU46" i="1"/>
  <c r="BE46" i="1" s="1"/>
  <c r="BD46" i="1" s="1"/>
  <c r="AN46" i="1" s="1"/>
  <c r="CE46" i="1"/>
  <c r="CG46" i="1"/>
  <c r="BT46" i="1" s="1"/>
  <c r="BT45" i="1"/>
  <c r="CE45" i="1"/>
  <c r="CG44" i="1"/>
  <c r="CG45" i="1"/>
  <c r="AN75" i="1" l="1"/>
  <c r="BC46" i="1"/>
  <c r="BD47" i="1"/>
  <c r="AN47" i="1" s="1"/>
  <c r="AD104" i="1"/>
  <c r="AC104" i="1" s="1"/>
  <c r="BD104" i="1"/>
  <c r="AN104" i="1" s="1"/>
  <c r="BC103" i="1"/>
  <c r="AA103" i="1" s="1"/>
  <c r="BT104" i="1"/>
  <c r="BE103" i="1"/>
  <c r="BD103" i="1" l="1"/>
  <c r="AN103" i="1" s="1"/>
  <c r="AD103" i="1"/>
  <c r="AC103" i="1" s="1"/>
  <c r="AA129" i="1"/>
  <c r="AN128" i="1"/>
  <c r="AA128" i="1"/>
  <c r="AN127" i="1"/>
  <c r="AA127" i="1"/>
  <c r="AA126" i="1"/>
  <c r="BR56" i="1" l="1"/>
  <c r="AD98" i="1" l="1"/>
  <c r="AC98" i="1" s="1"/>
  <c r="BB52" i="1"/>
  <c r="AA98" i="1" l="1"/>
  <c r="AA50" i="1" l="1"/>
  <c r="BB50" i="1"/>
  <c r="E86" i="2" l="1"/>
  <c r="B86" i="2"/>
  <c r="BR71" i="1"/>
  <c r="BR69" i="1"/>
  <c r="BR41" i="1"/>
  <c r="BD55" i="1" l="1"/>
  <c r="AB100" i="1" l="1"/>
  <c r="BB105" i="1" l="1"/>
  <c r="BB104" i="1"/>
  <c r="BB103" i="1"/>
  <c r="BB96" i="1"/>
  <c r="BB95" i="1"/>
  <c r="BB75" i="1"/>
  <c r="BB68" i="1"/>
  <c r="BB47" i="1"/>
  <c r="BB46" i="1"/>
  <c r="BB45" i="1"/>
  <c r="BB44" i="1"/>
  <c r="BB43" i="1"/>
  <c r="BB42" i="1"/>
  <c r="BB40" i="1"/>
  <c r="BB39" i="1"/>
  <c r="BB38" i="1"/>
  <c r="BB36" i="1"/>
  <c r="BR105" i="1"/>
  <c r="BR104" i="1"/>
  <c r="BR96" i="1"/>
  <c r="BR95" i="1"/>
  <c r="BR75" i="1"/>
  <c r="BR47" i="1"/>
  <c r="BR46" i="1"/>
  <c r="BR45" i="1"/>
  <c r="BR44" i="1"/>
  <c r="BR43" i="1"/>
  <c r="BR42" i="1"/>
  <c r="BR40" i="1"/>
  <c r="BR39" i="1"/>
  <c r="BR38" i="1"/>
  <c r="BR37" i="1"/>
  <c r="BR36" i="1"/>
  <c r="BR35" i="1"/>
  <c r="BR29" i="1"/>
  <c r="CG28" i="1"/>
  <c r="CE28" i="1"/>
  <c r="BT28" i="1"/>
  <c r="BR28" i="1"/>
  <c r="BB111" i="1" l="1"/>
  <c r="CH56" i="1" l="1"/>
  <c r="BU56" i="1"/>
  <c r="BB99" i="1"/>
  <c r="BD96" i="1"/>
  <c r="BB71" i="1"/>
  <c r="BD69" i="1"/>
  <c r="BB69" i="1"/>
  <c r="BB65" i="1"/>
  <c r="BE56" i="1"/>
  <c r="BB56" i="1"/>
  <c r="BD56" i="1" s="1"/>
  <c r="BD41" i="1"/>
  <c r="BB41" i="1"/>
  <c r="BE36" i="1"/>
  <c r="BB35" i="1"/>
  <c r="BD31" i="1"/>
  <c r="BD28" i="1"/>
  <c r="BB28" i="1"/>
  <c r="AB111" i="1"/>
  <c r="AC107" i="1"/>
  <c r="AN107" i="1" s="1"/>
  <c r="AA107" i="1"/>
  <c r="AB99" i="1"/>
  <c r="AN96" i="1"/>
  <c r="AC84" i="1"/>
  <c r="AA84" i="1"/>
  <c r="AB71" i="1"/>
  <c r="AB69" i="1"/>
  <c r="AC65" i="1"/>
  <c r="AN65" i="1" s="1"/>
  <c r="BE65" i="1" s="1"/>
  <c r="AA56" i="1"/>
  <c r="AA55" i="1"/>
  <c r="AA49" i="1"/>
  <c r="AA42" i="1"/>
  <c r="AC41" i="1"/>
  <c r="AN41" i="1" s="1"/>
  <c r="AC31" i="1"/>
  <c r="AC28" i="1"/>
  <c r="AN28" i="1" s="1"/>
  <c r="AN84" i="1" l="1"/>
  <c r="BR68" i="1"/>
  <c r="AC48" i="1" l="1"/>
  <c r="AN48" i="1" s="1"/>
  <c r="AA48" i="1"/>
  <c r="CF68" i="1"/>
  <c r="CH94" i="1"/>
  <c r="AB57" i="1" l="1"/>
  <c r="M57" i="1" s="1"/>
</calcChain>
</file>

<file path=xl/sharedStrings.xml><?xml version="1.0" encoding="utf-8"?>
<sst xmlns="http://schemas.openxmlformats.org/spreadsheetml/2006/main" count="5172" uniqueCount="1426">
  <si>
    <t>Уникальный номер</t>
  </si>
  <si>
    <t>Код по ОКВЭД2</t>
  </si>
  <si>
    <t>Код по ОКПД2</t>
  </si>
  <si>
    <t>Условия договора</t>
  </si>
  <si>
    <t>Способ закупки</t>
  </si>
  <si>
    <t>Поставщик - наименование</t>
  </si>
  <si>
    <t>Поставщик - ИНН</t>
  </si>
  <si>
    <t>Закупка в  электронной форме</t>
  </si>
  <si>
    <t>Размещение в ЕИС</t>
  </si>
  <si>
    <t>График размещения процедур закупок (подекадный)</t>
  </si>
  <si>
    <t>Категория закупки</t>
  </si>
  <si>
    <t>Признак продукции</t>
  </si>
  <si>
    <t xml:space="preserve">   Сведения о начальной (максимальной) цене договора (цене лота) </t>
  </si>
  <si>
    <t>Закупка у субъектов малого и среднего предпринимательства</t>
  </si>
  <si>
    <t>Планируемая дата заключения договора</t>
  </si>
  <si>
    <t>Функциональный заказчик</t>
  </si>
  <si>
    <t>Основание способа закупки</t>
  </si>
  <si>
    <t>Техническое задание сформировано</t>
  </si>
  <si>
    <t>Статус позиции</t>
  </si>
  <si>
    <t>Источник финансирования</t>
  </si>
  <si>
    <t>Организатор закупки</t>
  </si>
  <si>
    <t>Сведения о делегировании</t>
  </si>
  <si>
    <t>Пролонгация</t>
  </si>
  <si>
    <t>Дополнительное соглашение</t>
  </si>
  <si>
    <t>Примечание</t>
  </si>
  <si>
    <t>Уникальный номер неисполненной закупочной позиции</t>
  </si>
  <si>
    <t>Исполнение реестра закупки</t>
  </si>
  <si>
    <t>Сведения о договорах субподряда</t>
  </si>
  <si>
    <t>Электронная площадка</t>
  </si>
  <si>
    <t>Переторжка</t>
  </si>
  <si>
    <t>Приоритет товаров российского происхождения, оказания услуг, выполнения работ российскими лицами</t>
  </si>
  <si>
    <t>Признак МСП</t>
  </si>
  <si>
    <t>Сведения о цене закупки</t>
  </si>
  <si>
    <t>Наименование организации-субподряда</t>
  </si>
  <si>
    <t>Признак МСП организации-субподряда</t>
  </si>
  <si>
    <t>ИНН организации-субподряда</t>
  </si>
  <si>
    <t>Сведения о цене договора субподряда</t>
  </si>
  <si>
    <t>Метод определения начальной (максимальной) цены</t>
  </si>
  <si>
    <t>Наименование на планируемый год</t>
  </si>
  <si>
    <t>Номер основного договора</t>
  </si>
  <si>
    <t>Дата основного договора</t>
  </si>
  <si>
    <t>Номер исходной закупочной позиции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</si>
  <si>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</si>
  <si>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</si>
  <si>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</si>
  <si>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</si>
  <si>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</si>
  <si>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</si>
  <si>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</si>
  <si>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</si>
  <si>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</si>
  <si>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</si>
  <si>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16</t>
  </si>
  <si>
    <t>11.1</t>
  </si>
  <si>
    <t>11.2</t>
  </si>
  <si>
    <t>12</t>
  </si>
  <si>
    <t>13</t>
  </si>
  <si>
    <t>14</t>
  </si>
  <si>
    <t>14.1</t>
  </si>
  <si>
    <t>14.2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</si>
  <si>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</si>
  <si>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</si>
  <si>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</si>
  <si>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</si>
  <si>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</si>
  <si>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</si>
  <si>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</si>
  <si>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</si>
  <si>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</si>
  <si>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</si>
  <si>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</si>
  <si>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</si>
  <si>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</si>
  <si>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</si>
  <si>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</si>
  <si>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34</t>
  </si>
  <si>
    <t>35</t>
  </si>
  <si>
    <t>38</t>
  </si>
  <si>
    <t>39</t>
  </si>
  <si>
    <t>40</t>
  </si>
  <si>
    <t>41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</si>
  <si>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</si>
  <si>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</si>
  <si>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</si>
  <si>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</si>
  <si>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</si>
  <si>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</si>
  <si>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</si>
  <si>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</si>
  <si>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</si>
  <si>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</si>
  <si>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</si>
  <si>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</si>
  <si>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</si>
  <si>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</si>
  <si>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61</t>
  </si>
  <si>
    <t>64</t>
  </si>
  <si>
    <t>73</t>
  </si>
  <si>
    <t>74</t>
  </si>
  <si>
    <t>76</t>
  </si>
  <si>
    <t>79</t>
  </si>
  <si>
    <t>80</t>
  </si>
  <si>
    <t>Курс пересчета из иностранной валюты в рубли</t>
  </si>
  <si>
    <t>Начальная (максимальная) цена договора (не в денежном выражении, если применимо)</t>
  </si>
  <si>
    <t>курс пересчета из иностранной валюты в рубли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</si>
  <si>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</si>
  <si>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</si>
  <si>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</si>
  <si>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</si>
  <si>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</si>
  <si>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</si>
  <si>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</si>
  <si>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10.1</t>
  </si>
  <si>
    <t>32.1</t>
  </si>
  <si>
    <t>32.2</t>
  </si>
  <si>
    <t>33</t>
  </si>
  <si>
    <t>36.1</t>
  </si>
  <si>
    <t>36.2</t>
  </si>
  <si>
    <t>36.3</t>
  </si>
  <si>
    <t>37</t>
  </si>
  <si>
    <t>Статус согласования</t>
  </si>
  <si>
    <t>31.1</t>
  </si>
  <si>
    <t>42.1</t>
  </si>
  <si>
    <t>42.2</t>
  </si>
  <si>
    <t>45</t>
  </si>
  <si>
    <t>46</t>
  </si>
  <si>
    <t>57.1</t>
  </si>
  <si>
    <t>57.2</t>
  </si>
  <si>
    <t>60</t>
  </si>
  <si>
    <t>62.1</t>
  </si>
  <si>
    <t>62.2</t>
  </si>
  <si>
    <t>62.3</t>
  </si>
  <si>
    <t>63.1</t>
  </si>
  <si>
    <t>63.2</t>
  </si>
  <si>
    <t>(дата)</t>
  </si>
  <si>
    <t>(номер)</t>
  </si>
  <si>
    <t>65</t>
  </si>
  <si>
    <t>66</t>
  </si>
  <si>
    <t>67</t>
  </si>
  <si>
    <t>68</t>
  </si>
  <si>
    <t>69</t>
  </si>
  <si>
    <t>70</t>
  </si>
  <si>
    <t>71</t>
  </si>
  <si>
    <t>72</t>
  </si>
  <si>
    <t>75.1</t>
  </si>
  <si>
    <t>75.2</t>
  </si>
  <si>
    <t>75.3</t>
  </si>
  <si>
    <t>77</t>
  </si>
  <si>
    <t>78</t>
  </si>
  <si>
    <t>Предмет договора</t>
  </si>
  <si>
    <t>Минимально необходимые требования, предъявляемые к закупаемым товарам (работам, услугам)</t>
  </si>
  <si>
    <t xml:space="preserve">Единица измерения   </t>
  </si>
  <si>
    <t>Наименование</t>
  </si>
  <si>
    <t>Код по ОКЕИ</t>
  </si>
  <si>
    <t>Регион поставки товаров (выполнения работ, оказания услуг)</t>
  </si>
  <si>
    <t>Сведения о количестве (объеме)</t>
  </si>
  <si>
    <t>Код по ОКАТО</t>
  </si>
  <si>
    <t>Дополнительная информация</t>
  </si>
  <si>
    <t>Сведения о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</si>
  <si>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</si>
  <si>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</si>
  <si>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</si>
  <si>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Классификация закупки</t>
  </si>
  <si>
    <t>Особые отметки, касающиеся Постановления Правительства РФ от 11.12.2014 №1352</t>
  </si>
  <si>
    <t>Номер процедуры закупки в ЕИС</t>
  </si>
  <si>
    <t>Дата размещения в ЕИС</t>
  </si>
  <si>
    <t>Номер процедуры закупки, присвоенный организатором</t>
  </si>
  <si>
    <t>Сведения о начальной (максимальной) цене договора (цене лота), указанной в извещении о закупке</t>
  </si>
  <si>
    <t>Дата подведения итогов</t>
  </si>
  <si>
    <t>Количество поданных заявок</t>
  </si>
  <si>
    <t>Количество недопущенных заявок</t>
  </si>
  <si>
    <t>Количество отозванных заявок</t>
  </si>
  <si>
    <t>Признак процедуры</t>
  </si>
  <si>
    <t>Количество жалоб</t>
  </si>
  <si>
    <t>Количество жалоб, признанных обоснованными</t>
  </si>
  <si>
    <t>Сведения о цене по итогам процедуры закупки</t>
  </si>
  <si>
    <t>Реквизиты договора</t>
  </si>
  <si>
    <t>Изменение при заключении и/или в ходе исполнения договора</t>
  </si>
  <si>
    <t>Итоговые сведения о цене договора</t>
  </si>
  <si>
    <t>Порядковый номер</t>
  </si>
  <si>
    <t>да(нет)</t>
  </si>
  <si>
    <t>всего, рублей с учетом НДС</t>
  </si>
  <si>
    <t>в том числе планируемый год, рублей с учетом НДС</t>
  </si>
  <si>
    <t>Инновационной/высокотехнологичной продукции, в том числе планируемый год, рублей с учетом НДС</t>
  </si>
  <si>
    <t>всего, рублей без учета НДС</t>
  </si>
  <si>
    <t>в том числе планируемый год, рублей без учета НДС</t>
  </si>
  <si>
    <t>Сумма на планируемый год, рублей без учета НДС</t>
  </si>
  <si>
    <t>У российского производителя, в том числе планируемый год, рублей с учетом НДС</t>
  </si>
  <si>
    <t>У производителя, в том числе планируемый год, рублей с учетом НДС</t>
  </si>
  <si>
    <t>Программа/ Подпрограмма</t>
  </si>
  <si>
    <t>в валюте договора с учетом НДС</t>
  </si>
  <si>
    <t>Сведения о цене по итогам процедуры закупки, в валюте договора с учетом НДС</t>
  </si>
  <si>
    <t>81</t>
  </si>
  <si>
    <t>82</t>
  </si>
  <si>
    <t>83</t>
  </si>
  <si>
    <t>84</t>
  </si>
  <si>
    <t>85</t>
  </si>
  <si>
    <t>Информационное поле 2</t>
  </si>
  <si>
    <t>Информационное поле 3</t>
  </si>
  <si>
    <t>Информационное поле 4</t>
  </si>
  <si>
    <t>Информационное поле 5</t>
  </si>
  <si>
    <t>Акционерное общество "Северо-Кавказская пригородная пассажирская компания "</t>
  </si>
  <si>
    <t>ул. Депутатская, 3, Ростов-на-Дону</t>
  </si>
  <si>
    <t>(863)2036021</t>
  </si>
  <si>
    <t>info@mail.skppk.ru</t>
  </si>
  <si>
    <t>Раздел N, 81.29</t>
  </si>
  <si>
    <t>Раздел S, 95.11</t>
  </si>
  <si>
    <t>Раздел J, 63.11</t>
  </si>
  <si>
    <t>Раздел G, 47.30.1</t>
  </si>
  <si>
    <t>Раздел J, 61.10</t>
  </si>
  <si>
    <t>Раздел G, 47.11.2</t>
  </si>
  <si>
    <t>Раздел J, 58.29</t>
  </si>
  <si>
    <t>Раздел I 64.20</t>
  </si>
  <si>
    <t>Раздел J 60.2</t>
  </si>
  <si>
    <t>Раздел К, 64.19</t>
  </si>
  <si>
    <t>Раздел С, 18.1</t>
  </si>
  <si>
    <t>Раздел К, 65.12.3</t>
  </si>
  <si>
    <t>Раздел С, 18.12</t>
  </si>
  <si>
    <t>Раздел М, 74</t>
  </si>
  <si>
    <t>Раздел L, 68.20.1</t>
  </si>
  <si>
    <t>Раздел К, 65.12.1</t>
  </si>
  <si>
    <t>Раздел К, 74.12</t>
  </si>
  <si>
    <t>Раздел J, 62.03</t>
  </si>
  <si>
    <t>Раздел Р, 85.42.19</t>
  </si>
  <si>
    <t>Раздел К, 65.12.</t>
  </si>
  <si>
    <t>Раздел J 58.29</t>
  </si>
  <si>
    <t>Раздел G, 47.41.1</t>
  </si>
  <si>
    <t>Раздел G, 47.62.2</t>
  </si>
  <si>
    <t>Раздел G, 47.78.9</t>
  </si>
  <si>
    <t>Раздел G 45.20.1</t>
  </si>
  <si>
    <t>Раздел J, 63.11.1</t>
  </si>
  <si>
    <t>Раздел G 46.43</t>
  </si>
  <si>
    <t>Раздел G, 26.20</t>
  </si>
  <si>
    <t>Раздел G 47.59.9</t>
  </si>
  <si>
    <t>Раздел О 84.25.9</t>
  </si>
  <si>
    <t>Раздел Н 53.20.11</t>
  </si>
  <si>
    <t>Раздел С 28.23</t>
  </si>
  <si>
    <t>Раздел С 18.12</t>
  </si>
  <si>
    <t>Раздел 46.65</t>
  </si>
  <si>
    <t>Раздел К, 65.12</t>
  </si>
  <si>
    <t>Раздел G 47.43</t>
  </si>
  <si>
    <t xml:space="preserve">Раздел J 58.29 </t>
  </si>
  <si>
    <t>Раздел G, 45.31</t>
  </si>
  <si>
    <t>Раздел С 26.20.12</t>
  </si>
  <si>
    <t>Раздел 26.20.</t>
  </si>
  <si>
    <t xml:space="preserve">Раздел N 81.29 </t>
  </si>
  <si>
    <t>Раздел 35.30</t>
  </si>
  <si>
    <t>Раздел N 82.91.12</t>
  </si>
  <si>
    <t>Раздел G 46.90</t>
  </si>
  <si>
    <t>Раздел Р,87</t>
  </si>
  <si>
    <t>Раздел Q 86.21</t>
  </si>
  <si>
    <t>Раздел N, 80.10</t>
  </si>
  <si>
    <t>Раздел К 64.19</t>
  </si>
  <si>
    <t>Раздел N, 81.29.19</t>
  </si>
  <si>
    <t>Раздел S, 95.11.10</t>
  </si>
  <si>
    <t>Раздел J, 61.10.3</t>
  </si>
  <si>
    <t>Раздел J, 58.29.12</t>
  </si>
  <si>
    <t>Раздел J, 61.10.1</t>
  </si>
  <si>
    <t>Раздел К, 64.20</t>
  </si>
  <si>
    <t>Раздел С, 18.11.10</t>
  </si>
  <si>
    <t>Раздел К, 65.12.31</t>
  </si>
  <si>
    <t>Раздел L, 68.20.11</t>
  </si>
  <si>
    <t>Раздел К, 65.12.12</t>
  </si>
  <si>
    <t>69.20.1</t>
  </si>
  <si>
    <t>Раздел J, 62.03.13</t>
  </si>
  <si>
    <t>Раздел J, 63.11.11</t>
  </si>
  <si>
    <t>Раздел J, 63.11.19.000</t>
  </si>
  <si>
    <t>Раздел J, 63.11.19.001</t>
  </si>
  <si>
    <t>Раздел G, 26.20.15.000</t>
  </si>
  <si>
    <t>Раздел G 47.59.90.000</t>
  </si>
  <si>
    <t>Раздел О 84.25.19</t>
  </si>
  <si>
    <t>Раздел С 28.23.13.110</t>
  </si>
  <si>
    <t>Раздел 46.65.10.000</t>
  </si>
  <si>
    <t>Раздел G 45.20.2</t>
  </si>
  <si>
    <t>Раздел G, 45.31.11.000</t>
  </si>
  <si>
    <t>Раздел 26.20.12.110</t>
  </si>
  <si>
    <t xml:space="preserve">Раздел N 81.29.19 </t>
  </si>
  <si>
    <t>Раздел 35.30.11.111</t>
  </si>
  <si>
    <t>Раздел G 46.90.10</t>
  </si>
  <si>
    <t>Раздел Р,85.5</t>
  </si>
  <si>
    <t>Раздел N, 80.10.1</t>
  </si>
  <si>
    <t>Оказание услуг по уборке вагонов в 2020 году.</t>
  </si>
  <si>
    <t>оказание услуг по комплексному обслуживанию ПАК АСУ ППК в составе терминала самообслуживания  в 2020</t>
  </si>
  <si>
    <t>оказание услуг по комплексному обслуживанию ПАК АСУ ППК в составе контрольно-кассовой техники МК-35Ф в 2020</t>
  </si>
  <si>
    <t>оказание услуг по комплексному обслуживанию ПАК АСУ ППК в составе автоматизированного рабочего места кассира в 2020</t>
  </si>
  <si>
    <t>оказание услуг по комплексному обслуживанию ПАК АСУ ППК в составе оборудования валидации в 2020</t>
  </si>
  <si>
    <t>Комплекс услуг по сопровождению нормативно-справочной информации (НСИ) Автоматизированной системы управления Пригородной пассажирской компании (АСУ ППК), администрированию сервера АСУ ППК, организации и сопровождению обновлений программного обеспечения (ПО) АСУ ППК. в 2020</t>
  </si>
  <si>
    <t>Поставка наливного топлива</t>
  </si>
  <si>
    <r>
      <t xml:space="preserve">Оказание услуг связи       </t>
    </r>
    <r>
      <rPr>
        <b/>
        <sz val="10"/>
        <rFont val="Times New Roman"/>
        <family val="1"/>
        <charset val="204"/>
      </rPr>
      <t>Мегафон</t>
    </r>
  </si>
  <si>
    <t>Поставка  бутилированной воды на Минераловодском участке</t>
  </si>
  <si>
    <t>Оказание услуг связи Интернет ТТК</t>
  </si>
  <si>
    <t>Оказание услуг местной и внутризоновой телефонной связи</t>
  </si>
  <si>
    <t>Оказание услуг телефонной связи Ростелеком</t>
  </si>
  <si>
    <t>Оказание услуг связи</t>
  </si>
  <si>
    <t>Предоставление услуг связи</t>
  </si>
  <si>
    <t>Услуги по техническому обслуживанию и ремонту оргтехники</t>
  </si>
  <si>
    <t>Банковское обслуживание</t>
  </si>
  <si>
    <t>Инкассация денежной наличности по РО</t>
  </si>
  <si>
    <t>Инкассация денежной наличности МВ</t>
  </si>
  <si>
    <t>Аренда недвижимого имущества (Орлово-Кубанская)</t>
  </si>
  <si>
    <t>Добровольное медицинское страхование работников</t>
  </si>
  <si>
    <t>Сопровождение программного средства "1С Предприятие"</t>
  </si>
  <si>
    <t>Оказание услуг по уборке помещений</t>
  </si>
  <si>
    <t>Оказание услуг по страхованию автотранспортных средств (КАСКО)</t>
  </si>
  <si>
    <t>Оказание услуг сублицензии на систему электронного документа оборота Directum RX</t>
  </si>
  <si>
    <t>Обслуживание и  редизайн сайта АО "СКППК"</t>
  </si>
  <si>
    <t>Оказание услуг связи       МТС</t>
  </si>
  <si>
    <t>Поставка офисной бумаги</t>
  </si>
  <si>
    <t>Поставка канцелярских товаров</t>
  </si>
  <si>
    <t>Поставка  канцелярских товаров</t>
  </si>
  <si>
    <t>Поставка бытовой техники</t>
  </si>
  <si>
    <t>Поставка ноутбука</t>
  </si>
  <si>
    <t>Оказание услуг по ликвидации (локализации) чрезвычайных ситуаций</t>
  </si>
  <si>
    <t>Оказание услуг по программе обязательного страхования автогражданской ответственности</t>
  </si>
  <si>
    <t>Транспортные и экспедиционные услуги, погрузо-разгрузочные работы</t>
  </si>
  <si>
    <t xml:space="preserve">Поставка кассового оборудования </t>
  </si>
  <si>
    <t>Поставка офисной мебели</t>
  </si>
  <si>
    <t>Поставка системы аудио-видео регистрации</t>
  </si>
  <si>
    <t>Оказание услуг по техническому обслуживанию, ремонту, монтажу (установке),  демонтажу систем кондиционирования воздуха</t>
  </si>
  <si>
    <t>Поставка серверного оборудования для портативных видеорегистраторов</t>
  </si>
  <si>
    <t>Поставка персональных компьютеров с программным обеспечением</t>
  </si>
  <si>
    <t>Поставка мобильных ККТ</t>
  </si>
  <si>
    <t>Поставка МФУ</t>
  </si>
  <si>
    <t>Компенсация расходов по оплате коммунальных услуг по содержанию здания по адресу: ул. Депутатская,д.3</t>
  </si>
  <si>
    <t>Компенсация расходов по оплате коммунальных услуг по содержанию здания по адресу: ул. Депутатская, д.3</t>
  </si>
  <si>
    <t>Оказание услуг по пошиву форменной одежды для кассиров</t>
  </si>
  <si>
    <t>Поставка термоленты</t>
  </si>
  <si>
    <t>Поставка карт стандарт Mifare с чипом +X 4k</t>
  </si>
  <si>
    <t xml:space="preserve">Услуги по изготовлению полиграфической продукции </t>
  </si>
  <si>
    <t>Оказание охранных услуг в 2019 -2020 годах</t>
  </si>
  <si>
    <t>Договор банковского счета</t>
  </si>
  <si>
    <t>Доставка монет, банкнот Банка России</t>
  </si>
  <si>
    <t>Поставка лицензии  на антивирус</t>
  </si>
  <si>
    <t>Обязательное страхование гражданской ответственности перевозчика за причинение вреда жизни, здоровью и имуществу пассажира в поездах пригородного сообщения</t>
  </si>
  <si>
    <t>В соответствии  с требованиями документации</t>
  </si>
  <si>
    <t>В соответствии  с требованиями конкурсной документации</t>
  </si>
  <si>
    <t>Своевременное внесение изменений, бесперебойное функционирование сервера</t>
  </si>
  <si>
    <t>Согласно заявкам</t>
  </si>
  <si>
    <t>права АО "СПК"</t>
  </si>
  <si>
    <t>Круглосуточное подключение к сети Интернет 6 точек</t>
  </si>
  <si>
    <t>Круглосуточное наличие телефонной связи</t>
  </si>
  <si>
    <t>сим-карты Билайн</t>
  </si>
  <si>
    <t>междугородняя связь</t>
  </si>
  <si>
    <t>Бесплатный номер 8(800)</t>
  </si>
  <si>
    <t>согласно заявкам</t>
  </si>
  <si>
    <t>предоставление услуг доступа к телевещанию ТРИКОЛОР</t>
  </si>
  <si>
    <t>обеспечение деятельности предприятия</t>
  </si>
  <si>
    <t>Формат – А4, Количество полос – 16, Цветность – 4+4, Бумага – газетная плотность 42-45, 45-48 гр./кв.м., Скрепление – ВШРА, Тираж – 10 тыс. экземпляров.</t>
  </si>
  <si>
    <t>Жилое помещение</t>
  </si>
  <si>
    <t>Площадь не менее 916,7 кв.м.</t>
  </si>
  <si>
    <t>проведение аудита</t>
  </si>
  <si>
    <t>уборка служебный помещений, согласно требованиям договора</t>
  </si>
  <si>
    <t>электронного документа оборота Directum</t>
  </si>
  <si>
    <t>текущее обслуживание сайта и редизайн</t>
  </si>
  <si>
    <t>в соответствии с техническим заданием</t>
  </si>
  <si>
    <t>Оказание услуг по предоставлению корпоративной связи, связи для модемов, для работы БПА</t>
  </si>
  <si>
    <t>по заявке заказчика</t>
  </si>
  <si>
    <t>чайник, микроволновка, холодильник, сплит-система и т.д.</t>
  </si>
  <si>
    <t>Поставка ноутбук</t>
  </si>
  <si>
    <t>поставка жалюзи</t>
  </si>
  <si>
    <t>ликвидация ЧС и пожарных поездов</t>
  </si>
  <si>
    <t>поставка офисной мебели</t>
  </si>
  <si>
    <t>поставка систем видео регистрации</t>
  </si>
  <si>
    <t>по счетам поставщиков КУ</t>
  </si>
  <si>
    <t>В соответствии  с требованиями документации пошив форменной одежды для кассиров</t>
  </si>
  <si>
    <t>толщина бумаги от 0,065 до 0,085; плотность бумаги  г/м.кв от 65 до 85; ширина ленты 57,5   0,5 мм; наружный диаметр бобины  30мм, внутренний диаметр втулки 10мм, с нанесенным на обратную сторону ленты логотипом АО "СКППК"</t>
  </si>
  <si>
    <t>стандарт Mifare с чипом +X 4k</t>
  </si>
  <si>
    <t>наличие специалиста, оборудования и регистрации</t>
  </si>
  <si>
    <t>банковские услуги</t>
  </si>
  <si>
    <t>предоставление размена  монет и банкнот</t>
  </si>
  <si>
    <t>обеспечение защиты от вредоносных программ</t>
  </si>
  <si>
    <t>876</t>
  </si>
  <si>
    <t>792</t>
  </si>
  <si>
    <t>усл. ед</t>
  </si>
  <si>
    <t>кв.м.</t>
  </si>
  <si>
    <t>час</t>
  </si>
  <si>
    <t>месяц</t>
  </si>
  <si>
    <t>1 865</t>
  </si>
  <si>
    <t>231</t>
  </si>
  <si>
    <t>60, 03, 07, 83, 82, 90</t>
  </si>
  <si>
    <t>60, 07, 83</t>
  </si>
  <si>
    <t>60, 07, 83, 82</t>
  </si>
  <si>
    <t>60, 03, 07, 83</t>
  </si>
  <si>
    <t>60, 03, 07, 82</t>
  </si>
  <si>
    <t>60, 7</t>
  </si>
  <si>
    <t>60, 03, 07, 83, 91, 82, 90</t>
  </si>
  <si>
    <t>03</t>
  </si>
  <si>
    <t>60,03,07,83</t>
  </si>
  <si>
    <t>Ростовская область, Ставропольский край, Республика Кабардино-Балкария</t>
  </si>
  <si>
    <t>Ростовская область, Ставропольский край, Республика Кабардино-Балкария, Республика Дагестан</t>
  </si>
  <si>
    <t>Ростовская область, Краснодарский край, Ставропольский край, Республика Кабардино-Балкария</t>
  </si>
  <si>
    <t>Ростовская область, Ставропольский край</t>
  </si>
  <si>
    <t>Ростовская область</t>
  </si>
  <si>
    <t>Ростовская область, Краснодарский край, Ставропольский край,  Республика Дагестан</t>
  </si>
  <si>
    <t>Ставропольский край</t>
  </si>
  <si>
    <t>Ростовская область, Краснодарский край, Ставропольский край, Республика Кабардино-Балкария, Карачаево-Черкесская Республика, Республика Дагестан, Республика Северная Осетия-Алания</t>
  </si>
  <si>
    <t>Ростовская область , Краснодарский край, Ставропольский край, Республика Дагестан.</t>
  </si>
  <si>
    <t>Ростовская обл.</t>
  </si>
  <si>
    <t>Ростовская область, Краснодарский край,  Республика Дагестан</t>
  </si>
  <si>
    <t>Московская область</t>
  </si>
  <si>
    <t>октябрь 2019г.</t>
  </si>
  <si>
    <t>декабрь 2018г.</t>
  </si>
  <si>
    <t>январь 2019г.</t>
  </si>
  <si>
    <t>декабрь 2019г.</t>
  </si>
  <si>
    <t>февраль 2018г.</t>
  </si>
  <si>
    <t>февраль 2019г.</t>
  </si>
  <si>
    <t>март 2019г.</t>
  </si>
  <si>
    <t>ноябрь 2019г.</t>
  </si>
  <si>
    <t>август 2018г.</t>
  </si>
  <si>
    <t>август 2019г.</t>
  </si>
  <si>
    <t>сентябрь 2019г.</t>
  </si>
  <si>
    <t>октябрь 2016г.</t>
  </si>
  <si>
    <t>июнь 2019г.</t>
  </si>
  <si>
    <t>ноябрь 2018г.</t>
  </si>
  <si>
    <t>май 2019г.</t>
  </si>
  <si>
    <t xml:space="preserve"> март 2018г.</t>
  </si>
  <si>
    <t xml:space="preserve"> июнь 2018г.</t>
  </si>
  <si>
    <t>декабрь 2020г.</t>
  </si>
  <si>
    <t>февраль  2020г.</t>
  </si>
  <si>
    <t>апрель 2020г.</t>
  </si>
  <si>
    <t>сентябрь 2020г.</t>
  </si>
  <si>
    <t>май 2020г.</t>
  </si>
  <si>
    <t>июнь 2020г.</t>
  </si>
  <si>
    <t>июль 2020г.</t>
  </si>
  <si>
    <t>октябрь 2020г.</t>
  </si>
  <si>
    <t>декабрь 2021г.</t>
  </si>
  <si>
    <t>январь 2020г.</t>
  </si>
  <si>
    <t>декабрь 2022г.</t>
  </si>
  <si>
    <t>февраль 2020г.</t>
  </si>
  <si>
    <t>ОК</t>
  </si>
  <si>
    <t>ЕИ</t>
  </si>
  <si>
    <t>ЗКТ</t>
  </si>
  <si>
    <t>ОА</t>
  </si>
  <si>
    <t>ОАО</t>
  </si>
  <si>
    <t xml:space="preserve">ОАО "Кубань Экспресс-Пригород" ИНН 2309121212 </t>
  </si>
  <si>
    <t>да</t>
  </si>
  <si>
    <t>нет</t>
  </si>
  <si>
    <t>вторая декада декабря 2019г.</t>
  </si>
  <si>
    <t>вторая декада февраля 2018г.</t>
  </si>
  <si>
    <t>третья декада февраля 2019г.</t>
  </si>
  <si>
    <t>третья декада ноября 2019г.</t>
  </si>
  <si>
    <t>третья декада сентября 2019г.</t>
  </si>
  <si>
    <t>первая декада октября 2016г.</t>
  </si>
  <si>
    <t>третья декада июня 2018г.</t>
  </si>
  <si>
    <t>третья декада января 2019г.</t>
  </si>
  <si>
    <t>третья декада мая 2019г.</t>
  </si>
  <si>
    <t>вторая декада января 2019г.</t>
  </si>
  <si>
    <t>вторая декада марта 2018г.</t>
  </si>
  <si>
    <t>вторая декада февраля 2019г.</t>
  </si>
  <si>
    <t>вторая декада марта 2019г.</t>
  </si>
  <si>
    <t>первая декада июня 2019г.</t>
  </si>
  <si>
    <t>первая декада октября 2019</t>
  </si>
  <si>
    <t>первая декада декабря 2018г.</t>
  </si>
  <si>
    <t>ИТ</t>
  </si>
  <si>
    <t>МТР</t>
  </si>
  <si>
    <t>МТР/ИТ</t>
  </si>
  <si>
    <t>иное</t>
  </si>
  <si>
    <t>б</t>
  </si>
  <si>
    <t>а</t>
  </si>
  <si>
    <t>п</t>
  </si>
  <si>
    <t>д</t>
  </si>
  <si>
    <t>в</t>
  </si>
  <si>
    <t>л</t>
  </si>
  <si>
    <t>щ</t>
  </si>
  <si>
    <t>ц</t>
  </si>
  <si>
    <t>у</t>
  </si>
  <si>
    <t>х</t>
  </si>
  <si>
    <t>и</t>
  </si>
  <si>
    <t>АО "СКППК"</t>
  </si>
  <si>
    <t>пп14</t>
  </si>
  <si>
    <t>пп7</t>
  </si>
  <si>
    <t>пп29</t>
  </si>
  <si>
    <t>пп11</t>
  </si>
  <si>
    <t>пп2</t>
  </si>
  <si>
    <t>пп32</t>
  </si>
  <si>
    <t>пп12</t>
  </si>
  <si>
    <t>пп8</t>
  </si>
  <si>
    <t>пп21</t>
  </si>
  <si>
    <t>пп5</t>
  </si>
  <si>
    <t>пп22</t>
  </si>
  <si>
    <t>исполнен</t>
  </si>
  <si>
    <t>бюджет затрат</t>
  </si>
  <si>
    <t>Ростовское РКЗ</t>
  </si>
  <si>
    <t>ДО</t>
  </si>
  <si>
    <t>№23/ЗКТЭ-СКППК/18 от 28.02.2018</t>
  </si>
  <si>
    <t>№ SBR003-190127760500007от 28.02.2019</t>
  </si>
  <si>
    <t>№SBR003-180127760500001 от 30.11.2018</t>
  </si>
  <si>
    <t>№ SBR003-190127760500003 от 31.01.2019</t>
  </si>
  <si>
    <t>№39/ОКЭ-СКППК/18 от 30.03.2018</t>
  </si>
  <si>
    <t xml:space="preserve">№ 83/2 от 20.12.2018 </t>
  </si>
  <si>
    <t>№05/ОКЭ-СКППК/19 от 05.03.2019</t>
  </si>
  <si>
    <t>С</t>
  </si>
  <si>
    <t>СН1</t>
  </si>
  <si>
    <t>НС1</t>
  </si>
  <si>
    <t>НС</t>
  </si>
  <si>
    <t>ОЭ</t>
  </si>
  <si>
    <t>ТО</t>
  </si>
  <si>
    <t>ОЛ</t>
  </si>
  <si>
    <t>ГБ</t>
  </si>
  <si>
    <t>УП</t>
  </si>
  <si>
    <t>ЮС</t>
  </si>
  <si>
    <t>АСУ</t>
  </si>
  <si>
    <t>СУ</t>
  </si>
  <si>
    <t>Збез</t>
  </si>
  <si>
    <t>ОФ</t>
  </si>
  <si>
    <t>метод сопоставимых рыночных цен (анализа рынка)</t>
  </si>
  <si>
    <t xml:space="preserve">ООО "Ликард"         </t>
  </si>
  <si>
    <t xml:space="preserve">ООО "Акватика" </t>
  </si>
  <si>
    <t xml:space="preserve">ООО "Аква-Люкс"     </t>
  </si>
  <si>
    <t xml:space="preserve">АО "СПК" </t>
  </si>
  <si>
    <t xml:space="preserve">ОАО «Ростелеком» </t>
  </si>
  <si>
    <t xml:space="preserve">ПАО "ВымпелКом" </t>
  </si>
  <si>
    <t xml:space="preserve">ООО Эквант                </t>
  </si>
  <si>
    <t xml:space="preserve">ООО "Рангус"  </t>
  </si>
  <si>
    <t xml:space="preserve">Юго-Западный банк ОАО "Сбербанк России               </t>
  </si>
  <si>
    <t xml:space="preserve">Юго-Западный банк ОАО "Сбербанк России                </t>
  </si>
  <si>
    <t xml:space="preserve">Юго-Западный банк ОАО "Сбербанк России </t>
  </si>
  <si>
    <t xml:space="preserve">ОАО "Издательский дом "Гудок",                                  </t>
  </si>
  <si>
    <t>616109030286</t>
  </si>
  <si>
    <t xml:space="preserve">ИП Борисова Надежда Александровна </t>
  </si>
  <si>
    <t>61610699900</t>
  </si>
  <si>
    <t xml:space="preserve">Джишкариани Т.В. </t>
  </si>
  <si>
    <t>7736035485</t>
  </si>
  <si>
    <t xml:space="preserve">ООО «КОМПЬЮТЕР ИНЖИНИРИНГ» </t>
  </si>
  <si>
    <t>614000072196</t>
  </si>
  <si>
    <t xml:space="preserve">Кавказский филиал ОАО "Мегафон" </t>
  </si>
  <si>
    <t xml:space="preserve">АО "СПК"                       </t>
  </si>
  <si>
    <t>3664108409</t>
  </si>
  <si>
    <t>7708238081</t>
  </si>
  <si>
    <t xml:space="preserve">Корпоративный университет ОАО "РЖД"                        </t>
  </si>
  <si>
    <t>6165009334</t>
  </si>
  <si>
    <t xml:space="preserve">7736035485 </t>
  </si>
  <si>
    <t>6659122795</t>
  </si>
  <si>
    <t>7740000076</t>
  </si>
  <si>
    <t xml:space="preserve">ПАО "МТС"                  </t>
  </si>
  <si>
    <t>7702070139</t>
  </si>
  <si>
    <t xml:space="preserve"> 615400624679 </t>
  </si>
  <si>
    <t xml:space="preserve">ИП Антонов А.Ю.           </t>
  </si>
  <si>
    <t xml:space="preserve">7701330105 </t>
  </si>
  <si>
    <t xml:space="preserve">ФГП «Ведомственная охрана железнодорожного транспорта РФ» Филиал на северо-кавказской железной дороге </t>
  </si>
  <si>
    <t>АО Страховое общество газовой промышленности АО "СОГАЗ"</t>
  </si>
  <si>
    <t>616851002908</t>
  </si>
  <si>
    <t xml:space="preserve">ИП Пихтин А. В.       </t>
  </si>
  <si>
    <t xml:space="preserve">АО Страховое общество газовой промышленности АО "СОГАЗ" </t>
  </si>
  <si>
    <t>616206001812</t>
  </si>
  <si>
    <t xml:space="preserve">ИП Борисова Надежда Александровна             </t>
  </si>
  <si>
    <t xml:space="preserve">ИП Борисова Надежда Александровна            </t>
  </si>
  <si>
    <t>7707083893</t>
  </si>
  <si>
    <t xml:space="preserve">ПАО "Сбербанк" </t>
  </si>
  <si>
    <t xml:space="preserve">РОО "Ростовский" Филиала №2351 Банка ВТБ (ПАО) </t>
  </si>
  <si>
    <t>7701660262</t>
  </si>
  <si>
    <t>ОАО "Издательский дом "Гудок"</t>
  </si>
  <si>
    <t xml:space="preserve">7736227885 </t>
  </si>
  <si>
    <t>616107221101</t>
  </si>
  <si>
    <t xml:space="preserve">ИП Иванов Р.С.              </t>
  </si>
  <si>
    <t xml:space="preserve">ОАО "Сбербанк России" </t>
  </si>
  <si>
    <t xml:space="preserve">7702070139 </t>
  </si>
  <si>
    <t xml:space="preserve">ООО "СофтЛайн Трейд" </t>
  </si>
  <si>
    <t xml:space="preserve"> 08.04.2013</t>
  </si>
  <si>
    <t xml:space="preserve"> 19.02.2008</t>
  </si>
  <si>
    <t xml:space="preserve"> 28.03.2018                           </t>
  </si>
  <si>
    <t xml:space="preserve"> 21.01.2013</t>
  </si>
  <si>
    <t xml:space="preserve"> 16.10.2013</t>
  </si>
  <si>
    <t xml:space="preserve"> 10.12.2013</t>
  </si>
  <si>
    <t xml:space="preserve"> 01.06.2018</t>
  </si>
  <si>
    <t>30.01.2013г.</t>
  </si>
  <si>
    <t>01.02.2013г.</t>
  </si>
  <si>
    <t xml:space="preserve"> 01.02.2013г.</t>
  </si>
  <si>
    <t xml:space="preserve"> 08.05.2018</t>
  </si>
  <si>
    <t xml:space="preserve"> 03.04.2019</t>
  </si>
  <si>
    <t xml:space="preserve"> 27.02.2019</t>
  </si>
  <si>
    <t>12.09.2013г.</t>
  </si>
  <si>
    <t>27.04.2016г.</t>
  </si>
  <si>
    <t xml:space="preserve"> 21.02.2019</t>
  </si>
  <si>
    <t xml:space="preserve">Назаренко Татьяна Михайловна                </t>
  </si>
  <si>
    <t xml:space="preserve"> Микропредприятие</t>
  </si>
  <si>
    <t>Малое предприятие</t>
  </si>
  <si>
    <t>Информационное поле 1 Изменения по договору ДС</t>
  </si>
  <si>
    <t xml:space="preserve"> RU260000338 </t>
  </si>
  <si>
    <t xml:space="preserve">Кавказский филиал ОАО "Мегафон"  </t>
  </si>
  <si>
    <t xml:space="preserve"> 17429679</t>
  </si>
  <si>
    <t>ДС №1 от 07.02.2019 - изменения п.3.2- адрес доставки</t>
  </si>
  <si>
    <t xml:space="preserve"> 77/2018</t>
  </si>
  <si>
    <t>Микропредприятие</t>
  </si>
  <si>
    <t xml:space="preserve">147 </t>
  </si>
  <si>
    <t xml:space="preserve">RL0731 </t>
  </si>
  <si>
    <t xml:space="preserve"> RMZT0194</t>
  </si>
  <si>
    <t xml:space="preserve">26536 </t>
  </si>
  <si>
    <t xml:space="preserve">505071268 </t>
  </si>
  <si>
    <t xml:space="preserve">RNDDS0101 </t>
  </si>
  <si>
    <t xml:space="preserve"> RS0002213 </t>
  </si>
  <si>
    <t xml:space="preserve">73/2019 </t>
  </si>
  <si>
    <t xml:space="preserve">913000031838 </t>
  </si>
  <si>
    <t xml:space="preserve">4070240702810652000001499 </t>
  </si>
  <si>
    <t xml:space="preserve">928/04 </t>
  </si>
  <si>
    <t xml:space="preserve">931/04 </t>
  </si>
  <si>
    <t xml:space="preserve">930/23 </t>
  </si>
  <si>
    <t xml:space="preserve">929/23 </t>
  </si>
  <si>
    <t xml:space="preserve">ОАО "Кубань Экспресс-Пригород" </t>
  </si>
  <si>
    <t xml:space="preserve">2309121212 </t>
  </si>
  <si>
    <t xml:space="preserve">616206001812 </t>
  </si>
  <si>
    <t xml:space="preserve"> 137 </t>
  </si>
  <si>
    <t xml:space="preserve">нет
</t>
  </si>
  <si>
    <t xml:space="preserve">6163007589          </t>
  </si>
  <si>
    <t xml:space="preserve">         Среднее предприятие</t>
  </si>
  <si>
    <t xml:space="preserve">1/2019 </t>
  </si>
  <si>
    <t xml:space="preserve">ИП Тарасова Вера Анатольевна </t>
  </si>
  <si>
    <t xml:space="preserve">612104106840 </t>
  </si>
  <si>
    <t xml:space="preserve">47/2019 </t>
  </si>
  <si>
    <t xml:space="preserve">ООО "ИНОВАТОР" </t>
  </si>
  <si>
    <t xml:space="preserve">5249140534 </t>
  </si>
  <si>
    <t xml:space="preserve">97/2018 </t>
  </si>
  <si>
    <t xml:space="preserve">АО "СПК"                     </t>
  </si>
  <si>
    <t xml:space="preserve"> 7740000076</t>
  </si>
  <si>
    <t xml:space="preserve">161372511328 </t>
  </si>
  <si>
    <t xml:space="preserve">ООО "Самсон РФ"        </t>
  </si>
  <si>
    <t>Среднее предприятие</t>
  </si>
  <si>
    <t>67/2019</t>
  </si>
  <si>
    <t xml:space="preserve">ООО "Пром Снаб групп"                                  </t>
  </si>
  <si>
    <t xml:space="preserve">  6165090913 </t>
  </si>
  <si>
    <t xml:space="preserve">6150094591 </t>
  </si>
  <si>
    <t xml:space="preserve">66/2019 </t>
  </si>
  <si>
    <t xml:space="preserve">615400624679 </t>
  </si>
  <si>
    <t xml:space="preserve"> 7701330105 </t>
  </si>
  <si>
    <t xml:space="preserve">119/2018/НО-6/172 </t>
  </si>
  <si>
    <t xml:space="preserve">616851002908    </t>
  </si>
  <si>
    <t xml:space="preserve">  Малое предприятие</t>
  </si>
  <si>
    <t xml:space="preserve">52УТЭ100 </t>
  </si>
  <si>
    <t xml:space="preserve">182/2018-Э </t>
  </si>
  <si>
    <t xml:space="preserve">ООО "ЧОО "Вымпел- Дон"                             </t>
  </si>
  <si>
    <t xml:space="preserve">6141040832     </t>
  </si>
  <si>
    <t xml:space="preserve"> ИП0803/19/У </t>
  </si>
  <si>
    <t xml:space="preserve">300013000319 </t>
  </si>
  <si>
    <t xml:space="preserve">693/04 </t>
  </si>
  <si>
    <t xml:space="preserve">02-04-04-01/197 </t>
  </si>
  <si>
    <t xml:space="preserve">Tr000339273 </t>
  </si>
  <si>
    <t xml:space="preserve">АО «СОГАЗ»            </t>
  </si>
  <si>
    <t xml:space="preserve"> GAZX21913649754000/2319 GP0006     </t>
  </si>
  <si>
    <t>вторая декада февраль  2019г.</t>
  </si>
  <si>
    <t>третья декада августа 2018г.</t>
  </si>
  <si>
    <t>10.07.2019</t>
  </si>
  <si>
    <t>Оказание услуг по проведению специальной оценки условий труда</t>
  </si>
  <si>
    <t>Раздел M, 71.20</t>
  </si>
  <si>
    <t>проведению специальной оценки условий труда</t>
  </si>
  <si>
    <t>раб. место</t>
  </si>
  <si>
    <t>Оказание услуг по проведению обязательного аудита бухгалтерской (финансовой) отчетности</t>
  </si>
  <si>
    <t xml:space="preserve">Оказание услуг на проведение производственного контроля </t>
  </si>
  <si>
    <t>Раздел Q, 86.90.19.111</t>
  </si>
  <si>
    <t>Раздел Q, 86.90</t>
  </si>
  <si>
    <t>ФГБОУ ВО РГУПС</t>
  </si>
  <si>
    <t>Раздел Р, 85.42</t>
  </si>
  <si>
    <t>Декабрь 2019г.</t>
  </si>
  <si>
    <t>2-2019</t>
  </si>
  <si>
    <t>3-2019</t>
  </si>
  <si>
    <t>4-2019</t>
  </si>
  <si>
    <t>5-2019</t>
  </si>
  <si>
    <t>6-2019</t>
  </si>
  <si>
    <t>147-2018</t>
  </si>
  <si>
    <t>31-2018</t>
  </si>
  <si>
    <t>34-2018</t>
  </si>
  <si>
    <t>8-2019</t>
  </si>
  <si>
    <t>38-2018</t>
  </si>
  <si>
    <t>39-2018</t>
  </si>
  <si>
    <t>43-2018</t>
  </si>
  <si>
    <t>45-2018</t>
  </si>
  <si>
    <t>46-2018</t>
  </si>
  <si>
    <t>47-2018</t>
  </si>
  <si>
    <t>9-2019</t>
  </si>
  <si>
    <t>52-2018</t>
  </si>
  <si>
    <t>60-2018</t>
  </si>
  <si>
    <t>63-2018</t>
  </si>
  <si>
    <t>64-2018</t>
  </si>
  <si>
    <t>65-2018</t>
  </si>
  <si>
    <t>66-2018</t>
  </si>
  <si>
    <t>243-2018</t>
  </si>
  <si>
    <t>13-2019</t>
  </si>
  <si>
    <t>17-2019</t>
  </si>
  <si>
    <t>19-2019</t>
  </si>
  <si>
    <t>81-2018</t>
  </si>
  <si>
    <t>20-2019</t>
  </si>
  <si>
    <t>21-2019</t>
  </si>
  <si>
    <t>229-2018</t>
  </si>
  <si>
    <t>49-2019</t>
  </si>
  <si>
    <t>137-2018</t>
  </si>
  <si>
    <t>236-2018</t>
  </si>
  <si>
    <t>136-2018</t>
  </si>
  <si>
    <t>139-2018</t>
  </si>
  <si>
    <t>123-2018</t>
  </si>
  <si>
    <t>75-2019</t>
  </si>
  <si>
    <t>131-2018</t>
  </si>
  <si>
    <t>212-2018</t>
  </si>
  <si>
    <t>81-2019</t>
  </si>
  <si>
    <t>261-2018</t>
  </si>
  <si>
    <t>90-2018</t>
  </si>
  <si>
    <t>98-2018</t>
  </si>
  <si>
    <t>91-2019</t>
  </si>
  <si>
    <t>98-2019</t>
  </si>
  <si>
    <t>113-2019</t>
  </si>
  <si>
    <t>116-2019</t>
  </si>
  <si>
    <t>чел.</t>
  </si>
  <si>
    <t>не 223-ФЗ</t>
  </si>
  <si>
    <t xml:space="preserve">Ростовская область, </t>
  </si>
  <si>
    <t>Раздел С 18.1</t>
  </si>
  <si>
    <t>ООО "Знак"</t>
  </si>
  <si>
    <t>6163083212</t>
  </si>
  <si>
    <t>https://etp.comita.ru</t>
  </si>
  <si>
    <t>http://utp.sberbank-ast.ru</t>
  </si>
  <si>
    <t>АО "СОГАЗ"</t>
  </si>
  <si>
    <t xml:space="preserve">ТО </t>
  </si>
  <si>
    <t>Раздел S, 94.99</t>
  </si>
  <si>
    <t>Раздел S, 94.100</t>
  </si>
  <si>
    <t xml:space="preserve">организация и проведение конкурса </t>
  </si>
  <si>
    <t>ИП Клевакин В.В.</t>
  </si>
  <si>
    <t>540718740360</t>
  </si>
  <si>
    <t>Раздел G, 47.30.10.000</t>
  </si>
  <si>
    <t>Раздел G, 11.07</t>
  </si>
  <si>
    <t>Раздел G, 11.07.11.121</t>
  </si>
  <si>
    <t>Раздел J, 62.03.12</t>
  </si>
  <si>
    <t>ТД РЖД (от имени ДО)</t>
  </si>
  <si>
    <t>ООО НПО Компьютер"</t>
  </si>
  <si>
    <t>142/2019</t>
  </si>
  <si>
    <t>первая декада августа 2019г.</t>
  </si>
  <si>
    <t>Раздел С, 26.80</t>
  </si>
  <si>
    <t>Раздел С, 26.80.14.000</t>
  </si>
  <si>
    <t>Подарочные карты детям</t>
  </si>
  <si>
    <t>Подарочные карты</t>
  </si>
  <si>
    <t>ПАО "Детский МИР"</t>
  </si>
  <si>
    <t>третья декада ноября 2018г.</t>
  </si>
  <si>
    <t>7733547365</t>
  </si>
  <si>
    <t xml:space="preserve">http://etzp.rzd.ru </t>
  </si>
  <si>
    <t>http://zakupki.gov.ru</t>
  </si>
  <si>
    <t xml:space="preserve">В соответствии с требованиями конкурсной документации </t>
  </si>
  <si>
    <t>https://utp.sberbank-ast.ru</t>
  </si>
  <si>
    <t xml:space="preserve">https://etp.comita.ru </t>
  </si>
  <si>
    <t>№ SBR003-190127760500006 от 27.02.2019 (лот№2)</t>
  </si>
  <si>
    <t>№ SBR003-190127760500006 от 27.02.2019 (лот №1)</t>
  </si>
  <si>
    <t xml:space="preserve">SBR003-190127760500016 </t>
  </si>
  <si>
    <t xml:space="preserve">0658000000619000004
</t>
  </si>
  <si>
    <t>ООО "Интерком-Аудит"</t>
  </si>
  <si>
    <t>7729744770</t>
  </si>
  <si>
    <t>149/2019</t>
  </si>
  <si>
    <t>ПАО "Детский мир"</t>
  </si>
  <si>
    <t>7729355029</t>
  </si>
  <si>
    <t>декабря 2020г.</t>
  </si>
  <si>
    <t>первая декада октября 2019г.</t>
  </si>
  <si>
    <t>август 2020г.</t>
  </si>
  <si>
    <t>155-2019</t>
  </si>
  <si>
    <t>156-2019</t>
  </si>
  <si>
    <t>третья декада декабря 2019г.</t>
  </si>
  <si>
    <t>Раздел С 14.12.</t>
  </si>
  <si>
    <t xml:space="preserve"> Раздел  G 47.43</t>
  </si>
  <si>
    <t>Поставку малоценного оборудования, оргтехники, расходных материалов, запасных частей для ИТ-инфраструктуры</t>
  </si>
  <si>
    <t>157-2019</t>
  </si>
  <si>
    <t xml:space="preserve">Октябрь 2019г. </t>
  </si>
  <si>
    <t>Декабрь 2020г.</t>
  </si>
  <si>
    <t>06.09.2019 (изменения от 13.09.2019)</t>
  </si>
  <si>
    <t>SBR003-190127760500021</t>
  </si>
  <si>
    <t>44/ОАЭ-СКППК/19</t>
  </si>
  <si>
    <t>539</t>
  </si>
  <si>
    <t>декабрь  2020г.</t>
  </si>
  <si>
    <t>162-2019</t>
  </si>
  <si>
    <t>Проведение предрейсовых медицинских осмотров (Ростов-на-Дону)</t>
  </si>
  <si>
    <t>Мед. осмотры водителей (Ростов-ан-дону)</t>
  </si>
  <si>
    <t>чел</t>
  </si>
  <si>
    <t>Декабрь 2021г.</t>
  </si>
  <si>
    <t>Ноябрь 2019г.</t>
  </si>
  <si>
    <t>ООО "Медсервис"</t>
  </si>
  <si>
    <t>вторая декада ноября 2019г.</t>
  </si>
  <si>
    <t>164-2019</t>
  </si>
  <si>
    <t>Оказание услуг по техническому и сервисному обслуживанию автомобиля Хендэ Н1</t>
  </si>
  <si>
    <t>техническому и сервисному обслуживанию автомобиля Хендэ Н1</t>
  </si>
  <si>
    <t>ООО "МодусАвто"</t>
  </si>
  <si>
    <t>165-2019</t>
  </si>
  <si>
    <t>ООО "СБСВ-КЛЮЧАВТО-Ростов"</t>
  </si>
  <si>
    <t>166-2019</t>
  </si>
  <si>
    <t xml:space="preserve">Формат А4.
Белизна — не ниже 96% (ГОСТ), не ниже 146% (CIE).
Плотность — 80 г/м2.
Класс С и выше.
</t>
  </si>
  <si>
    <t>Январь 2020г.</t>
  </si>
  <si>
    <t>Раздел G, 47.41.10.000</t>
  </si>
  <si>
    <t>Раздел M, 71.20.19.130</t>
  </si>
  <si>
    <t>Раздел Q 86.21.10</t>
  </si>
  <si>
    <t>Раздел G, 47.62.22.000</t>
  </si>
  <si>
    <t>апрель 2013г.</t>
  </si>
  <si>
    <t>февраль 2008г.</t>
  </si>
  <si>
    <t>март 2013г.</t>
  </si>
  <si>
    <t>январь 2013г.</t>
  </si>
  <si>
    <t>октябрь  2013г.</t>
  </si>
  <si>
    <t>октябрь 2014г.</t>
  </si>
  <si>
    <t>декабрь 2013г.</t>
  </si>
  <si>
    <t>октябрь 2013г.</t>
  </si>
  <si>
    <t>август 2014г.</t>
  </si>
  <si>
    <t>сентябрь 2013г.</t>
  </si>
  <si>
    <t>февраль 2013г.</t>
  </si>
  <si>
    <t>июль 2017г.</t>
  </si>
  <si>
    <t>апрель 2016г.</t>
  </si>
  <si>
    <t>май 2016г.</t>
  </si>
  <si>
    <t>март 2020г.</t>
  </si>
  <si>
    <t>Предоставление банковской гарантии 2019-2020</t>
  </si>
  <si>
    <t>снижение кредиторской задолженности перед ОАО «РЖД» за оказанные услуги по аренде подвижного состава путем направления полученной суммы возврата НДС на расчеты за 2019 год</t>
  </si>
  <si>
    <t>снижение кредиторской задолженности перед ОАО «РЖД» за оказанные услуги по аренде подвижного состава путем направления полученной суммы возврата НДС на расчеты за 2020 год</t>
  </si>
  <si>
    <t>Предоставление банковской гарантии 2020-2021</t>
  </si>
  <si>
    <t>третья декада августа 2020г.</t>
  </si>
  <si>
    <t>третья декада января 2020г.</t>
  </si>
  <si>
    <t>вторая декада января 2020г.</t>
  </si>
  <si>
    <t>апрель 2021г.</t>
  </si>
  <si>
    <t>Поставка бланков строгой отчетности для АСУ "Экспресс"</t>
  </si>
  <si>
    <t>Оказание услуг по уборке вагонов в 2021 году.</t>
  </si>
  <si>
    <t>третья декада октябрь 2021г.</t>
  </si>
  <si>
    <t xml:space="preserve"> 24.12.2020</t>
  </si>
  <si>
    <t xml:space="preserve"> 25.12.2020</t>
  </si>
  <si>
    <t>май 2021г.</t>
  </si>
  <si>
    <t>Оказание услуг по проведению психологического обследования работников АО "СКППК" с применением полиграфа в 2020 году</t>
  </si>
  <si>
    <t>первая декада декабрь 2020г.</t>
  </si>
  <si>
    <t>вторая декада февраль 2020г.</t>
  </si>
  <si>
    <t>Агентский договор по оформлению проездных документов на поезда пригородного сообщения АО "СКППК" на 2020 год</t>
  </si>
  <si>
    <t>Агентский договор по оформлению проездных документов на поезда пригородного сообщения АО "СКППК" на 2021 год</t>
  </si>
  <si>
    <t>356</t>
  </si>
  <si>
    <t>декабря 2022г.</t>
  </si>
  <si>
    <t>48/ОКЭ-СКППК/19</t>
  </si>
  <si>
    <t>первая декада февраль 2020г.</t>
  </si>
  <si>
    <t>первая декада июнь 20120г.</t>
  </si>
  <si>
    <t>первая декада июль 2020г.</t>
  </si>
  <si>
    <t>Повышение квалификации в виде зарубежной стажировки</t>
  </si>
  <si>
    <t>третья декада апреля 2020г.</t>
  </si>
  <si>
    <t>третья декада март 2020г.</t>
  </si>
  <si>
    <t>третья декада марта 2020г.</t>
  </si>
  <si>
    <t>Повышение квалификации по программе "Корпоративная стратегия"</t>
  </si>
  <si>
    <t>третья декада февраля 2020г.</t>
  </si>
  <si>
    <t>третья декада октября 2020г.</t>
  </si>
  <si>
    <t>третья декада сентября 2020г.</t>
  </si>
  <si>
    <t>третья декада февраль 2020г.</t>
  </si>
  <si>
    <t>Профессиональное обучение "Кассир билетный на железнодорожном транспорте"</t>
  </si>
  <si>
    <t>120</t>
  </si>
  <si>
    <t xml:space="preserve">АО "ППК" Черноземье   </t>
  </si>
  <si>
    <t>Повышение квалификации кассиров билетных на железнодорожном транспорте продажа билетов дальнего следования АСУ "Экспресс"</t>
  </si>
  <si>
    <t>11</t>
  </si>
  <si>
    <t xml:space="preserve">ЧОУ ДПО Учебный центр "Рейна-Класс"      </t>
  </si>
  <si>
    <t>6163077040</t>
  </si>
  <si>
    <t>третья декада июля 2020г.</t>
  </si>
  <si>
    <t>Повышение квалификации по программе Корпоративный лидер (2 уровень)</t>
  </si>
  <si>
    <t>Оказание услуг по организации и проведению конкурса профессионального мастерства  "Лучший билетный кассир пригородного сообщения России -2020"</t>
  </si>
  <si>
    <t>первая декада января 2013г.</t>
  </si>
  <si>
    <t>оказание услуг по комплексному обслуживанию ПАК АСУ ППК в составе терминала самообслуживания  в 2021</t>
  </si>
  <si>
    <t>первая декада октября 2020г.</t>
  </si>
  <si>
    <t>оказание услуг по комплексному обслуживанию ПАК АСУ ППК в составе контрольно-кассовой техники МК-35Ф в 2021</t>
  </si>
  <si>
    <t>оказание услуг по комплексному обслуживанию ПАК АСУ ППК в составе автоматизированного рабочего места кассира в 2021</t>
  </si>
  <si>
    <t>оказание услуг по комплексному обслуживанию ПАК АСУ ППК в составе оборудования валидации в 2021</t>
  </si>
  <si>
    <t xml:space="preserve"> 18.01.2020</t>
  </si>
  <si>
    <t>декабрь  2021г.</t>
  </si>
  <si>
    <t>вторая декада январь 2020г.</t>
  </si>
  <si>
    <t xml:space="preserve"> 28.01.2020                           </t>
  </si>
  <si>
    <t>173-2019</t>
  </si>
  <si>
    <t>Оказание услуг по сервисному обслуживанию и мойке автомобиля SKODA в Ставропольском крае</t>
  </si>
  <si>
    <t>сервисное обслуживание и мойка автомобиля SKODA</t>
  </si>
  <si>
    <t>ООО "Стрела Авто"</t>
  </si>
  <si>
    <t>60, 07,83</t>
  </si>
  <si>
    <t>первая декада февраль 2008г.</t>
  </si>
  <si>
    <t>первая декада октябрь 2013г.</t>
  </si>
  <si>
    <t>первая декада октября 2014г.</t>
  </si>
  <si>
    <t>первая декада  декабря 2013г.</t>
  </si>
  <si>
    <t>первая декада марта 2013г.</t>
  </si>
  <si>
    <t>третья декада августа 2014г.</t>
  </si>
  <si>
    <t>вторая декада  февраля 2020г.</t>
  </si>
  <si>
    <t xml:space="preserve"> 05.03.2020</t>
  </si>
  <si>
    <t>вторая декада февраля 2020г.</t>
  </si>
  <si>
    <t>февраль 2021г.</t>
  </si>
  <si>
    <t>вторая декада февраль  2020г.</t>
  </si>
  <si>
    <t xml:space="preserve"> 21.02.2020</t>
  </si>
  <si>
    <t>первая декада февраля 2020г.</t>
  </si>
  <si>
    <t>Поставка жалюзи</t>
  </si>
  <si>
    <t>февраль  2021г.</t>
  </si>
  <si>
    <t>09.02.2020г.</t>
  </si>
  <si>
    <t xml:space="preserve">февраль 2020г. </t>
  </si>
  <si>
    <t>вторая декада  марта 2020г.</t>
  </si>
  <si>
    <t>вторая декада марта 2020г.</t>
  </si>
  <si>
    <t>Доработка АСУ ППК</t>
  </si>
  <si>
    <t>вторая декада март 2020г.</t>
  </si>
  <si>
    <t>первая декада апреля 2020г.</t>
  </si>
  <si>
    <t>Поставка серверного оборудования для документооборота</t>
  </si>
  <si>
    <t>796</t>
  </si>
  <si>
    <t xml:space="preserve">Поставка системы видео наблюдения в стационарных кассах и турникетных павильонах </t>
  </si>
  <si>
    <t>Раздел C 26.20</t>
  </si>
  <si>
    <t xml:space="preserve">Приобретение сетевого оборудования </t>
  </si>
  <si>
    <t>Раздел С 26.30.11.120</t>
  </si>
  <si>
    <t>Раздел С 26.30</t>
  </si>
  <si>
    <t>первая декада июля 2020г.</t>
  </si>
  <si>
    <t>Приобретение оборудования ПАК РМК</t>
  </si>
  <si>
    <t xml:space="preserve"> декабрь 2020г.</t>
  </si>
  <si>
    <t>октябрь 2022г.</t>
  </si>
  <si>
    <t>188/2019</t>
  </si>
  <si>
    <t>первая декада октября 2020г</t>
  </si>
  <si>
    <t>вторая декада ноября 2020г.</t>
  </si>
  <si>
    <t>174-2019</t>
  </si>
  <si>
    <t>Оказание услуг по сервисному обслуживанию  автомобиля SKODA в Ростовской области</t>
  </si>
  <si>
    <t>сервисное обслуживание  автомобиля SKODA</t>
  </si>
  <si>
    <t>ООО "ААА Моторс Центр"</t>
  </si>
  <si>
    <t>175-2019</t>
  </si>
  <si>
    <t>Раздел G 45.20.3</t>
  </si>
  <si>
    <t>Оказание услуг по мойке автотранспорта</t>
  </si>
  <si>
    <t>мойка автотранспорта</t>
  </si>
  <si>
    <t>Декабрь 2022г.</t>
  </si>
  <si>
    <t xml:space="preserve">ИП Пинаев Э.Л. </t>
  </si>
  <si>
    <t>усл. ед.</t>
  </si>
  <si>
    <t>вторая декада апрель 2013г.</t>
  </si>
  <si>
    <t>ноябрь 2020г.</t>
  </si>
  <si>
    <t>вторая декада ноябрь 2020г.</t>
  </si>
  <si>
    <t>63.11.11.000</t>
  </si>
  <si>
    <t>февраль 2017г.</t>
  </si>
  <si>
    <t>вторая декада февраль 2017г.</t>
  </si>
  <si>
    <t>ООО "ТАКСКОМ"</t>
  </si>
  <si>
    <t>7704211201</t>
  </si>
  <si>
    <t>17-12958</t>
  </si>
  <si>
    <t>SBR003-190127760500022</t>
  </si>
  <si>
    <t>ООО «Юг- ТЕХНОАВИА»</t>
  </si>
  <si>
    <t>6163051901</t>
  </si>
  <si>
    <t>191/2019</t>
  </si>
  <si>
    <t>Услуги по переносу базы данных АСУ ППК</t>
  </si>
  <si>
    <t>Абонентское облуживание телевидения</t>
  </si>
  <si>
    <t>Поставка автомобильных аксессуаров</t>
  </si>
  <si>
    <t>Поставка лицензии АСУ ППК                 2020-2021</t>
  </si>
  <si>
    <t>Аренда склада комната №29, площадью 37,1 кв.м.</t>
  </si>
  <si>
    <t>Поставка лицензии АСУ ППК                 2019-2020</t>
  </si>
  <si>
    <t>октябрь 2021г.</t>
  </si>
  <si>
    <t>вторая декада август 2020г.</t>
  </si>
  <si>
    <t>Поставка бутилированной воды на Ростовском регионе 2018-2020</t>
  </si>
  <si>
    <t>176-2019</t>
  </si>
  <si>
    <t>январь  2020г.</t>
  </si>
  <si>
    <t>1-2020</t>
  </si>
  <si>
    <t>2-2020</t>
  </si>
  <si>
    <t>3-2020</t>
  </si>
  <si>
    <t>4-2020</t>
  </si>
  <si>
    <t>5-2020</t>
  </si>
  <si>
    <t>6-2020</t>
  </si>
  <si>
    <t>7-2020</t>
  </si>
  <si>
    <t>8-2020</t>
  </si>
  <si>
    <t>9-2020</t>
  </si>
  <si>
    <t>14-2020</t>
  </si>
  <si>
    <t>16-2020</t>
  </si>
  <si>
    <t>17-2020</t>
  </si>
  <si>
    <t>18-2020</t>
  </si>
  <si>
    <t>19-2020</t>
  </si>
  <si>
    <t>28-2020</t>
  </si>
  <si>
    <t>32-2020</t>
  </si>
  <si>
    <t>33-2020</t>
  </si>
  <si>
    <t>38-2020</t>
  </si>
  <si>
    <t>39-2020</t>
  </si>
  <si>
    <t>40-2020</t>
  </si>
  <si>
    <t>41-2020</t>
  </si>
  <si>
    <t>42-2020</t>
  </si>
  <si>
    <t>43-2020</t>
  </si>
  <si>
    <t>44-2020</t>
  </si>
  <si>
    <t>46-2020</t>
  </si>
  <si>
    <t>47-2020</t>
  </si>
  <si>
    <t>48-2020</t>
  </si>
  <si>
    <t>49-2020</t>
  </si>
  <si>
    <t>50-2020</t>
  </si>
  <si>
    <t>51-2020</t>
  </si>
  <si>
    <t>52-2020</t>
  </si>
  <si>
    <t>53-2020</t>
  </si>
  <si>
    <t>54-2020</t>
  </si>
  <si>
    <t>55-2020</t>
  </si>
  <si>
    <t>56-2020</t>
  </si>
  <si>
    <t>57-2020</t>
  </si>
  <si>
    <t>58-2020</t>
  </si>
  <si>
    <t>59-2020</t>
  </si>
  <si>
    <t>60-2020</t>
  </si>
  <si>
    <t>61-2020</t>
  </si>
  <si>
    <t>62-2020</t>
  </si>
  <si>
    <t>66-2020</t>
  </si>
  <si>
    <t>67-2020</t>
  </si>
  <si>
    <t>68-2020</t>
  </si>
  <si>
    <t>71-2020</t>
  </si>
  <si>
    <t>73-2020</t>
  </si>
  <si>
    <t>74-2020</t>
  </si>
  <si>
    <t>77-2020</t>
  </si>
  <si>
    <t>78-2020</t>
  </si>
  <si>
    <t>81-2020</t>
  </si>
  <si>
    <t>82-2020</t>
  </si>
  <si>
    <t>83-2020</t>
  </si>
  <si>
    <t>85-2020</t>
  </si>
  <si>
    <t>89-2020</t>
  </si>
  <si>
    <t>90-2020</t>
  </si>
  <si>
    <t>91-2020</t>
  </si>
  <si>
    <t>Поставка информационных стендов для кассовых помещений</t>
  </si>
  <si>
    <t>пп1</t>
  </si>
  <si>
    <t>Раздел 11.07</t>
  </si>
  <si>
    <t>Раздел 11.07.11.121</t>
  </si>
  <si>
    <t>Раздел С, 18.11</t>
  </si>
  <si>
    <t>Аренда движимого имущества находящегося в собственности АО "ФПК"</t>
  </si>
  <si>
    <t>Оказание платных образовательных услуг</t>
  </si>
  <si>
    <t xml:space="preserve">№31908748824 (Лот № 1) </t>
  </si>
  <si>
    <t xml:space="preserve">http://www.sberbank-ast.ru </t>
  </si>
  <si>
    <t xml:space="preserve">ТД-464/19 </t>
  </si>
  <si>
    <t xml:space="preserve">№31908748824 (Лот № 2) </t>
  </si>
  <si>
    <t xml:space="preserve">№31908748824 (Лот № 3) </t>
  </si>
  <si>
    <t xml:space="preserve">№31908748824 (Лот № 4) </t>
  </si>
  <si>
    <t>вторая декада ноябрь 2019г.</t>
  </si>
  <si>
    <t>https://zakupki.gov.ru</t>
  </si>
  <si>
    <t>31908596554</t>
  </si>
  <si>
    <t>Раздел N, 80.10.12</t>
  </si>
  <si>
    <t>ООО "ПРОМСЕРВИС"</t>
  </si>
  <si>
    <t>249/2019</t>
  </si>
  <si>
    <t>241/2019</t>
  </si>
  <si>
    <t>третья декада декабрь 2019г.</t>
  </si>
  <si>
    <t xml:space="preserve">Поставка  периодического печатного издания - газеты «УВАЖАЕМЫЕ ПАССАЖИРЫ»       2020 год   </t>
  </si>
  <si>
    <t>АО "Издательский дом "Гудок"</t>
  </si>
  <si>
    <t>234/2019</t>
  </si>
  <si>
    <t>SBR003-190127760500029</t>
  </si>
  <si>
    <t>SBR003-190127760500030</t>
  </si>
  <si>
    <t>вторая декада декабрь 2019г.</t>
  </si>
  <si>
    <t>третья декада январь 2013г.</t>
  </si>
  <si>
    <t>третья декада сентябрь 2013г.</t>
  </si>
  <si>
    <t>третья декада февраль 2013г.</t>
  </si>
  <si>
    <t>вторая декада июль 2017г.</t>
  </si>
  <si>
    <t>третья декада апрель 2016г.</t>
  </si>
  <si>
    <t>вторая декада мая 2016г.</t>
  </si>
  <si>
    <t>31908586899</t>
  </si>
  <si>
    <t xml:space="preserve">ООО "Престиж-Клининг" </t>
  </si>
  <si>
    <t>3662127974</t>
  </si>
  <si>
    <t>235/2019</t>
  </si>
  <si>
    <t>АО «ФПК»</t>
  </si>
  <si>
    <t>7708709686</t>
  </si>
  <si>
    <t>594-19/Ф(СКВ)</t>
  </si>
  <si>
    <t>№исх- ТД РЖД 6242 от 13.09.2019</t>
  </si>
  <si>
    <t>от 28.11.2019 №исх- ТД РЖД 8363/2019</t>
  </si>
  <si>
    <t>№исх - 4710/ЦКЗ от 23.05.2018</t>
  </si>
  <si>
    <t>92-2020</t>
  </si>
  <si>
    <t>93-2020</t>
  </si>
  <si>
    <t>94-2020</t>
  </si>
  <si>
    <t>96-2020</t>
  </si>
  <si>
    <t>182-2019</t>
  </si>
  <si>
    <t>пп34</t>
  </si>
  <si>
    <t>ООО "СОГАЗ"</t>
  </si>
  <si>
    <t>6163147755</t>
  </si>
  <si>
    <t>212/2019</t>
  </si>
  <si>
    <t>ООО "Модус Авто"</t>
  </si>
  <si>
    <t>6168024242</t>
  </si>
  <si>
    <t>195/2019</t>
  </si>
  <si>
    <t>ООО "СВСВ-Ключавто Ростов</t>
  </si>
  <si>
    <t>23050283</t>
  </si>
  <si>
    <t>196/2019</t>
  </si>
  <si>
    <t>http://utp.sberbank-ast.ru/</t>
  </si>
  <si>
    <t>SBR003-190127760500027</t>
  </si>
  <si>
    <t>ООО "Профи Маркет"</t>
  </si>
  <si>
    <t>7842413611</t>
  </si>
  <si>
    <t>232/2019</t>
  </si>
  <si>
    <t>Инвест программа на 2020 год АО «СКППК» утвержденным светом директоров от 30.12.2019 №4</t>
  </si>
  <si>
    <t>8-2018</t>
  </si>
  <si>
    <t>оказание услуг по комплексному обслуживанию ПАК АСУ ППК в составе терминала самообслуживания  в 2019</t>
  </si>
  <si>
    <t>октябрь 2018г.</t>
  </si>
  <si>
    <t>первая декада октября 2018г.</t>
  </si>
  <si>
    <t xml:space="preserve"> 25.12.2018</t>
  </si>
  <si>
    <t>rzd_zakupki@mail.ru</t>
  </si>
  <si>
    <t>№ 77/ОКЭ-СКППК/18 от 31.10.2018</t>
  </si>
  <si>
    <t xml:space="preserve">АО "ГК "ИСКАНДЕР"  </t>
  </si>
  <si>
    <t xml:space="preserve">268/2018 </t>
  </si>
  <si>
    <t>ДС № 1 от 06.06.2019</t>
  </si>
  <si>
    <t>9-2018</t>
  </si>
  <si>
    <t>оказание услуг по комплексному обслуживанию ПАК АСУ ППК в составе контрольно-кассовой техники МК-35Ф в 2019</t>
  </si>
  <si>
    <t>269/2018</t>
  </si>
  <si>
    <t>ДС №1 от 13.12.2019</t>
  </si>
  <si>
    <t>10-2018</t>
  </si>
  <si>
    <t>оказание услуг по комплексному обслуживанию ПАК АСУ ППК в составе автоматизированного рабочего места кассира в 2019</t>
  </si>
  <si>
    <t xml:space="preserve"> 270/2018 </t>
  </si>
  <si>
    <t>ДС № 2 от 06.06.2019</t>
  </si>
  <si>
    <t>11-2018</t>
  </si>
  <si>
    <t>оказание услуг по комплексному обслуживанию ПАК АСУ ППК в составе оборудования валидации в 2019</t>
  </si>
  <si>
    <t xml:space="preserve"> 271/2018 </t>
  </si>
  <si>
    <t>ДС №1 от 18.12.2019</t>
  </si>
  <si>
    <t xml:space="preserve">изменений не требуется </t>
  </si>
  <si>
    <t>шт.</t>
  </si>
  <si>
    <t>60,07</t>
  </si>
  <si>
    <t>Аренда недвижимого имущества (Кущевская)</t>
  </si>
  <si>
    <t>январь 2021г.</t>
  </si>
  <si>
    <t>7735109303</t>
  </si>
  <si>
    <t>Поставка и сопровождение  программного обеспечения (1С платежный документ)</t>
  </si>
  <si>
    <t>Поставка лицензии  программного обеспечения СБИС</t>
  </si>
  <si>
    <t>1872</t>
  </si>
  <si>
    <t>Поставка и сопровождение  программного обеспечения (Приобретение PostgresSQL Server для Directum локальный)</t>
  </si>
  <si>
    <t>Поставка и сопровождение  программного обеспечения  (Office 365, Acrobat, Мой офис)</t>
  </si>
  <si>
    <t>Программа повышения квалификации</t>
  </si>
  <si>
    <t>365</t>
  </si>
  <si>
    <t>60, 03, 07,  82</t>
  </si>
  <si>
    <t>третья декада сентябрь 2020г.</t>
  </si>
  <si>
    <t>99-2020</t>
  </si>
  <si>
    <t>100-2020</t>
  </si>
  <si>
    <t>102-2020</t>
  </si>
  <si>
    <t>103-2020</t>
  </si>
  <si>
    <t>104-2020</t>
  </si>
  <si>
    <t>Реестр закупки товаров (работ, услуг) на 2020 год</t>
  </si>
  <si>
    <t>ООО "ПромСервис"</t>
  </si>
  <si>
    <t>в соответствии с законодательством РФ</t>
  </si>
  <si>
    <t>Краснодарский край</t>
  </si>
  <si>
    <t>Ростовская область,  Краснодарский край, Ставропольский край, Республика Дагестан</t>
  </si>
  <si>
    <t>Ростовская область,  Краснодарский край, Ставропольский край, Республика Кабардино-Балкария, Республика Дагестан, Республика Северная Осетия-Алания</t>
  </si>
  <si>
    <t>Бензин АИ-95  группы Premium. бензин улучшенного качества. ГОСТ 2084-77</t>
  </si>
  <si>
    <t xml:space="preserve">Филиал ЗАО «Компания ТрансТелеКом» </t>
  </si>
  <si>
    <t xml:space="preserve">АО "ТрансТелеКом"   </t>
  </si>
  <si>
    <t xml:space="preserve">НАО Национальная спутниковая компания            </t>
  </si>
  <si>
    <t>Прием денежной наличности и ее зачисление на счет клиента</t>
  </si>
  <si>
    <t>оформление проездных документов</t>
  </si>
  <si>
    <t>Аренда недвижимого имущества (г. Ростов-на-Дону) 2020-2021</t>
  </si>
  <si>
    <t>Аренда недвижимого имущества (г. Ростов-на-Дону)</t>
  </si>
  <si>
    <t>Аренда нежилого помещения (г. Ростов-на-Дону ул. Привокзальная д.4))</t>
  </si>
  <si>
    <t>В соответствии с действующим законодательством РФ</t>
  </si>
  <si>
    <t>третья декада октября 2019г.</t>
  </si>
  <si>
    <t xml:space="preserve">закупка перенесена с августа на октябрь в связи с не согласованием корпорации финансов </t>
  </si>
  <si>
    <t>Оказание информационных услуг с использованием экземпляров Справочно-Правовой Системы Консультант Плюс, на основе специального лицензионного программного обеспечения, обеспечивающего совместимость информационных услуг с установленными ранее экземплярами систем Консультант Плюс у Заказчика</t>
  </si>
  <si>
    <t>Ежемесячное сопровождение программных средств 1С предприятие</t>
  </si>
  <si>
    <t xml:space="preserve">Повышение квалификации по программе Использование сетевого оборудования Cisco. Часть I </t>
  </si>
  <si>
    <t>в соответствии с действующим законодательством</t>
  </si>
  <si>
    <t>приобретение компьютеров</t>
  </si>
  <si>
    <t>Проведение расчетов по операциям, совершенным с использованием банковских карт на 2019 год (эквайринг)</t>
  </si>
  <si>
    <t>услуги эквайринг</t>
  </si>
  <si>
    <t>Ростовская область, Краснодарский край, Ставропольский край, республика Кабардино-Балкария</t>
  </si>
  <si>
    <t xml:space="preserve">Оказание услуг по операциям совершаемым с использованием банковских карт (Эквайринг), для билетов АО «ФПК» </t>
  </si>
  <si>
    <t>В соответствии с требованиями конкурсной документации (Мин. Воды разъезд)</t>
  </si>
  <si>
    <t>чел. час</t>
  </si>
  <si>
    <t xml:space="preserve">ВТБ Банк ОАО филиал в г. Ростове-на-Дону </t>
  </si>
  <si>
    <t xml:space="preserve">Оказание услуг по операциям совершаемым с использованием банковских карт (Эквайринг) </t>
  </si>
  <si>
    <t>Ставропольский край, Кабардино-Балкарская Республика, Ростовская обл.</t>
  </si>
  <si>
    <t>Проведение производственного контроля в рамках действующей Программы производственного контроля</t>
  </si>
  <si>
    <t>в соответствии со спецификацией</t>
  </si>
  <si>
    <t>ООО "Интеллектуальные системы управления бизнесом"</t>
  </si>
  <si>
    <t xml:space="preserve">шт. </t>
  </si>
  <si>
    <t>Оказание услуг по техническому и сервисному обслуживанию автомобилей Тойота Камри 2018г.и Тойота Камри 2017г.</t>
  </si>
  <si>
    <t>техническому и сервисному обслуживанию автомобилей Тойота Камри 2018г.и Тойота Камри 2017г.</t>
  </si>
  <si>
    <t xml:space="preserve">Плотность бумаги от 80 до 10 г/м.кв. С водяным знаком ОАО "РЖД", обладающим выраженной контрастностью, обеспечивающей его надежный визуальный контроль, с защитными волокнами. Видимые волокна синие и красные, невидимые волокна с желто-зеленой люминесценцией в УФ излучении. Бумага не имеет фонового свечения в УФ излучении или имеет пониженную фоновую люминесценцию. </t>
  </si>
  <si>
    <t>Предоставление услуг ОФД</t>
  </si>
  <si>
    <t>60, 07</t>
  </si>
  <si>
    <t>АНО ДПО "Академия АйТи"</t>
  </si>
  <si>
    <t>7724301238</t>
  </si>
  <si>
    <t>не исполнен</t>
  </si>
  <si>
    <t>utp.sberbank-ast.ru</t>
  </si>
  <si>
    <t>№ 4/ОК/СМП-СКППК/20</t>
  </si>
  <si>
    <t>21.02.2020 №4/ОК/СМП-СКППК/20/3</t>
  </si>
  <si>
    <t>НС4</t>
  </si>
  <si>
    <t xml:space="preserve">СУ         (договор как с ЕИ не заключался, объявлена повторная процедура) </t>
  </si>
  <si>
    <t>105-2020</t>
  </si>
  <si>
    <t>Февраль 2020г.</t>
  </si>
  <si>
    <t>СУ                    № 4/ОК/СМП-СКППК/20</t>
  </si>
  <si>
    <t>7725703846</t>
  </si>
  <si>
    <t>СРУ0055/20/У</t>
  </si>
  <si>
    <t>СРУ0052/20/У</t>
  </si>
  <si>
    <t>СРУ0053/20/У</t>
  </si>
  <si>
    <t>СРУ0054/20/У</t>
  </si>
  <si>
    <t xml:space="preserve">№ 32008817695 </t>
  </si>
  <si>
    <t>2/ЗКТЭ/СМП/-СКППК/20</t>
  </si>
  <si>
    <t>ООО «Акватика»</t>
  </si>
  <si>
    <t>6164283253</t>
  </si>
  <si>
    <t>1/ЗКТЭ/СМП/-СКППК/20</t>
  </si>
  <si>
    <t>ИП Петров В.В.</t>
  </si>
  <si>
    <t>№ 32008817985</t>
  </si>
  <si>
    <t>3/ЗКТЭ/СМП/-СКППК/20</t>
  </si>
  <si>
    <t>ООО  «КУРЬЕР БИЗНЕС ЭКСПРЕСС - РОСТОВ-НА-ДОНУ»</t>
  </si>
  <si>
    <t>6164311006</t>
  </si>
  <si>
    <t>ИП Иванов Р.С.</t>
  </si>
  <si>
    <t xml:space="preserve">21/2020 </t>
  </si>
  <si>
    <t>23/2020</t>
  </si>
  <si>
    <t>20/2020</t>
  </si>
  <si>
    <t>ООО "ААА моторс центр"</t>
  </si>
  <si>
    <t>6168057431</t>
  </si>
  <si>
    <t>ООО "СтрелаАвто"</t>
  </si>
  <si>
    <t>2630005795</t>
  </si>
  <si>
    <t>236/2019</t>
  </si>
  <si>
    <t>ИП Сидоренко А.Н.</t>
  </si>
  <si>
    <t>614107080055</t>
  </si>
  <si>
    <t>244/2019</t>
  </si>
  <si>
    <t>14/2020</t>
  </si>
  <si>
    <t>Общество с ограниченной ответственностью «НБК ТРЕЙД»</t>
  </si>
  <si>
    <t>5259083074</t>
  </si>
  <si>
    <t>15/2020</t>
  </si>
  <si>
    <t>на удаление</t>
  </si>
  <si>
    <t>6685039470</t>
  </si>
  <si>
    <t>17/2020</t>
  </si>
  <si>
    <t>Поставка бутилированной воды на 2020-2021</t>
  </si>
  <si>
    <t>Раздел M, 73.12.12.000</t>
  </si>
  <si>
    <t>32</t>
  </si>
  <si>
    <t>106-2020</t>
  </si>
  <si>
    <t>Размещение видеоролика в маршрутном транспорте</t>
  </si>
  <si>
    <t>Раздел M, 73.12</t>
  </si>
  <si>
    <t>первая декада марта 2020г.</t>
  </si>
  <si>
    <t>Раздел Н, 53.20.11</t>
  </si>
  <si>
    <t>Оказание курьерских услуг</t>
  </si>
  <si>
    <t xml:space="preserve">ООО "Фокс-Экспресс" </t>
  </si>
  <si>
    <t xml:space="preserve">7709874234 </t>
  </si>
  <si>
    <t>107-2020</t>
  </si>
  <si>
    <t xml:space="preserve">ИП Келешян Георгий Алексеевич </t>
  </si>
  <si>
    <t>Раздел Н, 53.20</t>
  </si>
  <si>
    <t>108-2020</t>
  </si>
  <si>
    <t>ЧУЗ "КБ "РЖД-Медицина"</t>
  </si>
  <si>
    <t>110-2020</t>
  </si>
  <si>
    <t>Оказание услуг по техническому и сервисному обслуживанию автомобиля Hyundai  Н1</t>
  </si>
  <si>
    <t>техническому и сервисному обслуживанию автомобиля Hyundai Н1</t>
  </si>
  <si>
    <t>ООО "АвтоКом-Дон"</t>
  </si>
  <si>
    <t>50/2020</t>
  </si>
  <si>
    <t>114-2020</t>
  </si>
  <si>
    <t>115-2020</t>
  </si>
  <si>
    <t>Поставка программного обеспечения (1С платежный документ)</t>
  </si>
  <si>
    <t>15ДС/2020 от 28.02ю2020    ТО</t>
  </si>
  <si>
    <t xml:space="preserve"> 25/2020 </t>
  </si>
  <si>
    <t>Кеняйкина Галина Маркеловна</t>
  </si>
  <si>
    <t>234001366144</t>
  </si>
  <si>
    <t>ООО "Компания Тензор"</t>
  </si>
  <si>
    <t>7605016030</t>
  </si>
  <si>
    <t>33/2020</t>
  </si>
  <si>
    <t xml:space="preserve">39/2020 </t>
  </si>
  <si>
    <t xml:space="preserve">  20.02.2020</t>
  </si>
  <si>
    <t xml:space="preserve"> 42/2020</t>
  </si>
  <si>
    <t xml:space="preserve"> 20.02.2020</t>
  </si>
  <si>
    <t xml:space="preserve">55/2020 </t>
  </si>
  <si>
    <t>АА-10-0002-20</t>
  </si>
  <si>
    <t>5/ЗКТЭ/СМП-СКППК/20</t>
  </si>
  <si>
    <t>ООО «Калинка-Р»</t>
  </si>
  <si>
    <t xml:space="preserve">60/2020 </t>
  </si>
  <si>
    <t>6/ЗКТЭ/СМП-СКППК/20</t>
  </si>
  <si>
    <t>НС2</t>
  </si>
  <si>
    <t xml:space="preserve">51/2020 </t>
  </si>
  <si>
    <t xml:space="preserve"> 03.03.2020</t>
  </si>
  <si>
    <t xml:space="preserve">53/2020 </t>
  </si>
  <si>
    <t xml:space="preserve">54/2020 </t>
  </si>
  <si>
    <t>размещено</t>
  </si>
  <si>
    <t>11/ОК/СМП-СКППК/20</t>
  </si>
  <si>
    <t>Реквизиты протокола/ приказа
(дата, номер)</t>
  </si>
  <si>
    <t>ООО "Югпиво</t>
  </si>
  <si>
    <t>2635056024/263401001</t>
  </si>
  <si>
    <t xml:space="preserve"> 31.01.2020</t>
  </si>
  <si>
    <t>24/2020</t>
  </si>
  <si>
    <t>9/ЗКТЭ/СМП-СКППК/20</t>
  </si>
  <si>
    <t>ООО "ДИВО ОФИС"</t>
  </si>
  <si>
    <t>7839438140</t>
  </si>
  <si>
    <t>8/ЗКТЭ/СМП-СКППК/20</t>
  </si>
  <si>
    <t>267 862.23</t>
  </si>
  <si>
    <t>ООО "РТК"</t>
  </si>
  <si>
    <t>6165169151</t>
  </si>
  <si>
    <t xml:space="preserve">№ 01/ОКЭ-СКППК/20 </t>
  </si>
  <si>
    <t>№10/ОКЭ-СКППК/20</t>
  </si>
  <si>
    <t>ООО "ПОЛИГРАФ-ЗАЩИТА СПБ"</t>
  </si>
  <si>
    <t>7723683270</t>
  </si>
  <si>
    <t>66/2020</t>
  </si>
  <si>
    <t>6167075244</t>
  </si>
  <si>
    <t>72/2020</t>
  </si>
  <si>
    <t>71/2020</t>
  </si>
  <si>
    <t>ИП Келешян Георгий Алексеевич</t>
  </si>
  <si>
    <t>616508293632</t>
  </si>
  <si>
    <t>57/2020</t>
  </si>
  <si>
    <t>ООО "Фокс-Экспресс"</t>
  </si>
  <si>
    <t>7709874234</t>
  </si>
  <si>
    <t>63/2020</t>
  </si>
  <si>
    <t>6164224554</t>
  </si>
  <si>
    <t>7/ЗКТЭ/СМП-СКППК/20</t>
  </si>
  <si>
    <t xml:space="preserve">ООО
«РАНГУС»
</t>
  </si>
  <si>
    <t>6162044595</t>
  </si>
  <si>
    <t>68/2020</t>
  </si>
  <si>
    <t>69/2020</t>
  </si>
  <si>
    <t>70/2020</t>
  </si>
  <si>
    <t>73/2020</t>
  </si>
  <si>
    <t>ООО  "ЦЕНТР ПЕЧАТНЫХ ТЕХНОЛОГИЙ АРТАРТЕЛЬ"</t>
  </si>
  <si>
    <t>6165174602</t>
  </si>
  <si>
    <t>118-2020</t>
  </si>
  <si>
    <t>ИП Ефимов Д.П.</t>
  </si>
  <si>
    <t>616305276399</t>
  </si>
  <si>
    <t xml:space="preserve"> 47.59.9</t>
  </si>
  <si>
    <t>47.59.90.000</t>
  </si>
  <si>
    <t>Разработка распределенной системы учета кассовых операций с применением ЭЦП</t>
  </si>
  <si>
    <t>47.19</t>
  </si>
  <si>
    <t>47.19.20</t>
  </si>
  <si>
    <t>Поставка антисептиков</t>
  </si>
  <si>
    <t>120-2020</t>
  </si>
  <si>
    <t>13/ЗКТЭ/СМП-СКППК/20</t>
  </si>
  <si>
    <t>03/ЗКТЭ-СКППК/20</t>
  </si>
  <si>
    <t>14/ЗКТЭ/СМП-СКППК/20</t>
  </si>
  <si>
    <t>ИП Тарасова Вера Анатольевна</t>
  </si>
  <si>
    <t>61210410640</t>
  </si>
  <si>
    <t>ИП Тарасова В.А</t>
  </si>
  <si>
    <t>79/2020</t>
  </si>
  <si>
    <t>вторая декада сентября 2020г.</t>
  </si>
  <si>
    <t>вторая декада  сентября 2020г.</t>
  </si>
  <si>
    <t>вторая декада апреля 2020г.</t>
  </si>
  <si>
    <t>Поставка и сопровождение  программного обеспечения (Directum облачный)</t>
  </si>
  <si>
    <t>третья декада  июня 2020г</t>
  </si>
  <si>
    <t>Письмо от 02.10.2018 №исх-9346/цкз</t>
  </si>
  <si>
    <t>Оказание охранных услуг в поездах пригородного сообщения и объектах АО "СКППК" в 2020-2022 годах</t>
  </si>
  <si>
    <t>121-2020</t>
  </si>
  <si>
    <t>46.1</t>
  </si>
  <si>
    <t>46.19</t>
  </si>
  <si>
    <t>ООО "Триал Маркет"</t>
  </si>
  <si>
    <t>первая декада мая 2020г.</t>
  </si>
  <si>
    <t xml:space="preserve">Поставка нитрилоновых перчаток необпудренных </t>
  </si>
  <si>
    <t>Поставка  периодического печатного издания - газеты «УВАЖАЕМЫЕ ПАССАЖИРЫ» на 2021</t>
  </si>
  <si>
    <t>45-2020</t>
  </si>
  <si>
    <t xml:space="preserve"> 24.03.2020</t>
  </si>
  <si>
    <t>АО "Альфа Страхование"</t>
  </si>
  <si>
    <t>89/2020</t>
  </si>
  <si>
    <t>90/2020</t>
  </si>
  <si>
    <t xml:space="preserve">ООО "Виктория" </t>
  </si>
  <si>
    <t>6167146150</t>
  </si>
  <si>
    <t>ТД-473/20</t>
  </si>
  <si>
    <t>77/2020</t>
  </si>
  <si>
    <t>7715270424</t>
  </si>
  <si>
    <t>91/2020</t>
  </si>
  <si>
    <t>уведомление об отмене от 13.03.2020</t>
  </si>
  <si>
    <t>П</t>
  </si>
  <si>
    <t>122-2020</t>
  </si>
  <si>
    <t xml:space="preserve">№ 02/ОКЭ-СКППК/20 </t>
  </si>
  <si>
    <t>2320GP0019/GAZX22023339644000</t>
  </si>
  <si>
    <t>5221/0000/2019/0398/1</t>
  </si>
  <si>
    <t xml:space="preserve">от 12.09.13 №300013000319 </t>
  </si>
  <si>
    <t>13.12.19 №31908586899/2</t>
  </si>
  <si>
    <t>19.12.19 №31908596554/3</t>
  </si>
  <si>
    <t xml:space="preserve"> 08.04.13 №RU260000338 </t>
  </si>
  <si>
    <t>14.02.20 №2/ЗКТЭ/СМП-СКППК/20/2</t>
  </si>
  <si>
    <t>28.02.20 №55/2020</t>
  </si>
  <si>
    <t>07.03.19 №57р</t>
  </si>
  <si>
    <t>31.01.20 №29р</t>
  </si>
  <si>
    <t>28.12.13 №65р</t>
  </si>
  <si>
    <t xml:space="preserve">30.01.20 №ТД-464/19 </t>
  </si>
  <si>
    <t>19.02.08 №17429679</t>
  </si>
  <si>
    <t>15.03.18 №23/ЗКТЭ-СКППК/18/3</t>
  </si>
  <si>
    <t>16.10.13 №RMZT0194</t>
  </si>
  <si>
    <t>01.10.14 №26356</t>
  </si>
  <si>
    <t>10.12.13 №505071268</t>
  </si>
  <si>
    <t xml:space="preserve">16.10.13 №RNDDS0101 </t>
  </si>
  <si>
    <t xml:space="preserve">18.03.13 №RS0002213 </t>
  </si>
  <si>
    <t>20.03.2019 № №3/ОКТ-СКППК/19</t>
  </si>
  <si>
    <t xml:space="preserve">14.08.14 №913000031838 </t>
  </si>
  <si>
    <t>30.01.13 №4070240702810652000001499</t>
  </si>
  <si>
    <t>01.02.13 №928/04</t>
  </si>
  <si>
    <t>01.02.13 №931/04</t>
  </si>
  <si>
    <t>01.02.13 №930/23</t>
  </si>
  <si>
    <t>01.02.13 №929/23</t>
  </si>
  <si>
    <t xml:space="preserve">24.12.2019 №222р </t>
  </si>
  <si>
    <t>30.08.19 №б/н</t>
  </si>
  <si>
    <t xml:space="preserve">24.12.19 №221р </t>
  </si>
  <si>
    <t>10.10.19 №3</t>
  </si>
  <si>
    <t>25.11.19 №48/ОКЭ-СКППК/19/3</t>
  </si>
  <si>
    <t>30.09.16 №49р</t>
  </si>
  <si>
    <t>16.07.19 №3/ОКЭ-СКППК/19</t>
  </si>
  <si>
    <t>14.12.18 №2/ЗКТЭ-СКППК/18</t>
  </si>
  <si>
    <t>17.02.20 №1/ЗКТЭ/СМП/-СКППК/20/2</t>
  </si>
  <si>
    <t xml:space="preserve"> 27.02.20 №45р</t>
  </si>
  <si>
    <t>15.02.19 № 3/ОКТ-СКППК/19</t>
  </si>
  <si>
    <t>27.04.2018 №39/ОКЭ-СКППК/18/3</t>
  </si>
  <si>
    <t>08.11.18 №169р</t>
  </si>
  <si>
    <t>15.02.19 №2/ЗКТЭ-СКППК/19</t>
  </si>
  <si>
    <t>20.02.20 №42/2020</t>
  </si>
  <si>
    <t>02.03.20 №5-ЗКТ-СМП-СКППК/20/2</t>
  </si>
  <si>
    <t xml:space="preserve">01.06.18 №119/2018/НО-6/172 </t>
  </si>
  <si>
    <t>19.03.20 №52р</t>
  </si>
  <si>
    <t>18.02.20 №3/ЗКТЭ/СМП/-СКППК/20/2</t>
  </si>
  <si>
    <t>24.03.20 №13/ЗКТЭ/СМП-СКППК/20</t>
  </si>
  <si>
    <t>05.03.20 №9/ЗКТЭ/СМП-СКППК/20/2</t>
  </si>
  <si>
    <t>16.04.20 №03/ЗКТЭ-СКППК/20/3</t>
  </si>
  <si>
    <t>24.04.20 №14/ЗКТЭ/СМП-СКППК/20/2</t>
  </si>
  <si>
    <t>26.02.20 №32008919923/1</t>
  </si>
  <si>
    <t>31.10.19 №188/2019</t>
  </si>
  <si>
    <t>17.07.17 №52УТЭ100</t>
  </si>
  <si>
    <t>31.08.18 №182/2018-Э</t>
  </si>
  <si>
    <t>23.10.19 №44/ОАЭ-СКППК/19/1</t>
  </si>
  <si>
    <t>18.01.19 №К/83/2-2</t>
  </si>
  <si>
    <t>29.01.20 №21/2020</t>
  </si>
  <si>
    <t>27.04.16 №693/04</t>
  </si>
  <si>
    <t xml:space="preserve">26.05.16 №02-04-04-01/197 </t>
  </si>
  <si>
    <t>09.03.20 №8/ЗКТЭ/СМП-СКППК/20/2</t>
  </si>
  <si>
    <t>21.02.19 №Tr000339273</t>
  </si>
  <si>
    <t>05.02.20 №332020</t>
  </si>
  <si>
    <t>04.04.19 №05/ОКЭ-СКППК/19/3</t>
  </si>
  <si>
    <t>20.06.19 №2/ЗКТЭ-СКППК/19</t>
  </si>
  <si>
    <t>30.01.20 №23/2020</t>
  </si>
  <si>
    <t>14.02.20 №39/2020</t>
  </si>
  <si>
    <t>29.01.20 №20/2020</t>
  </si>
  <si>
    <t>20.12.2019 №215р</t>
  </si>
  <si>
    <t>20.12.2019 №214р</t>
  </si>
  <si>
    <t>23.12.2019 №220р</t>
  </si>
  <si>
    <t>17.01.20 №14/2020</t>
  </si>
  <si>
    <t>17.01.20 №15/2020</t>
  </si>
  <si>
    <t>25.10.19 №191/2019</t>
  </si>
  <si>
    <t xml:space="preserve">28.02.20 №5/ЗКТ-СМП-СКППК/20/2 </t>
  </si>
  <si>
    <t>06.03.20 №7/ЗКТЭ/СМП-СКППК/20/2</t>
  </si>
  <si>
    <t>29.11.19 №31908596960-01</t>
  </si>
  <si>
    <t>07.11.19 №195/2019</t>
  </si>
  <si>
    <t xml:space="preserve"> 07.11.19 №196/2019</t>
  </si>
  <si>
    <t>13.12.19 №31908585690/2</t>
  </si>
  <si>
    <t xml:space="preserve"> 11.03.20 №32008918528/3</t>
  </si>
  <si>
    <t>27.02.17 №17-12958</t>
  </si>
  <si>
    <t>27.01.20 №17/2020</t>
  </si>
  <si>
    <t>10.01.20 №32008751879-01</t>
  </si>
  <si>
    <t>05.12.18 №77ОКЭ-СКППК/18/3</t>
  </si>
  <si>
    <t>05.02.20 №61620012210757</t>
  </si>
  <si>
    <t>05.02.20 №25/2020</t>
  </si>
  <si>
    <t>17.03.20 №11/ОКЭ-СМП-СКППК/20/3</t>
  </si>
  <si>
    <t>21.02.20 № 41р</t>
  </si>
  <si>
    <t>21.02.20  №42р</t>
  </si>
  <si>
    <t>12.03.2020 №49р</t>
  </si>
  <si>
    <t>19.03.20  №53р</t>
  </si>
  <si>
    <t>01.04.20 №79/2020</t>
  </si>
  <si>
    <t>06.05.20 №37р</t>
  </si>
  <si>
    <t xml:space="preserve">23.04.20 №02/ОКЭ-СКППК/20 /2 </t>
  </si>
  <si>
    <t>третья декада июня 2020г.</t>
  </si>
  <si>
    <t>вторая декада сентябрь 2020г.</t>
  </si>
  <si>
    <t>№ 32008812350</t>
  </si>
  <si>
    <t>бюджет капитальных вложений</t>
  </si>
  <si>
    <t>июля 2021г.</t>
  </si>
  <si>
    <t xml:space="preserve"> </t>
  </si>
  <si>
    <t xml:space="preserve"> 06.10.2020</t>
  </si>
  <si>
    <t>Комплекс услуг по сопровождению нормативно-справочной информации (НСИ) Автоматизированной системы управления Пригородной пассажирской компании (АСУ ППК), администрированию сервера АСУ ППК, организации и сопровождению обновлений программного обеспечения (ПО) АСУ ППК в 2021</t>
  </si>
  <si>
    <t xml:space="preserve"> 28.01.2021</t>
  </si>
  <si>
    <t xml:space="preserve">МТР </t>
  </si>
  <si>
    <t>первая декада декабря 2020г.</t>
  </si>
  <si>
    <t>первая декада декабрь 2019г.</t>
  </si>
  <si>
    <t xml:space="preserve"> 15.01.2021</t>
  </si>
  <si>
    <t>146/2019</t>
  </si>
  <si>
    <t>179/2019</t>
  </si>
  <si>
    <t xml:space="preserve">2319LM00050 </t>
  </si>
  <si>
    <t>237/2019</t>
  </si>
  <si>
    <t xml:space="preserve">208 485,00
</t>
  </si>
  <si>
    <t>0,0,</t>
  </si>
  <si>
    <t>123-2020</t>
  </si>
  <si>
    <t>Проведение расчетов по операциям, оплаты проезда/провоза багажа на транспорте, совершенным с использованием банковских карт</t>
  </si>
  <si>
    <t>вторая декада июня 2020г.</t>
  </si>
  <si>
    <t>новая запись</t>
  </si>
  <si>
    <t>124-2020</t>
  </si>
  <si>
    <t>Кредитор обязуется открыть Кредитную линию и предоставить Заемщику Кредиты в размере и на условиях, указанных в Соглашении и Программе, а Заемщик обязуется возвратить Кредиты, уплатить проценты по Кредитам и исполнить иные обязательства, предусмотренные Соглашением</t>
  </si>
  <si>
    <t xml:space="preserve">ПАО "ВТБ" </t>
  </si>
  <si>
    <t xml:space="preserve"> 05.03.2019  </t>
  </si>
  <si>
    <t xml:space="preserve"> 27.02.2019  </t>
  </si>
  <si>
    <t xml:space="preserve"> 31.01.2019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</si>
</sst>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.00_ ;\-#,##0.00\ "/>
    <numFmt numFmtId="165" formatCode="[$-419]#,##0.00"/>
    <numFmt numFmtId="166" formatCode="#,##0;[Red]#,##0"/>
    <numFmt numFmtId="167" formatCode="#,##0.00;[Red]#,##0.00"/>
    <numFmt numFmtId="168" formatCode="[$-419]dd&quot;.&quot;mm&quot;.&quot;yyyy"/>
    <numFmt numFmtId="169" formatCode="[$-419]mmm&quot;.&quot;yy"/>
    <numFmt numFmtId="170" formatCode="dd/mm/yy;@"/>
    <numFmt numFmtId="171" formatCode="[$-419]0"/>
    <numFmt numFmtId="172" formatCode="#,##0.00&quot;   &quot;"/>
    <numFmt numFmtId="173" formatCode="#,##0.00_ ;[Red]\-#,##0.00\ "/>
    <numFmt numFmtId="174" formatCode="[$-419]mmmm\ yyyy;@"/>
    <numFmt numFmtId="175" formatCode="0_ ;[Red]\-0\ "/>
    <numFmt numFmtId="176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808080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48484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EBEBFF"/>
        <bgColor rgb="FFEBEBFF"/>
      </patternFill>
    </fill>
    <fill>
      <patternFill patternType="solid">
        <fgColor rgb="FFE5F9D9"/>
        <bgColor rgb="FFE5F9D9"/>
      </patternFill>
    </fill>
    <fill>
      <patternFill patternType="solid">
        <fgColor rgb="FFFFFFE0"/>
        <bgColor rgb="FFFFFFE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rgb="FFEBEB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0F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rgb="FFEBEBFF"/>
      </patternFill>
    </fill>
    <fill>
      <patternFill patternType="solid">
        <fgColor rgb="FFCCFFCC"/>
        <bgColor rgb="FFE5F9D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7" fillId="0" borderId="0"/>
  </cellStyleXfs>
  <cellXfs count="356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6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NumberFormat="1" applyFont="1" applyFill="1"/>
    <xf numFmtId="49" fontId="6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/>
    <xf numFmtId="0" fontId="6" fillId="0" borderId="1" xfId="0" applyFont="1" applyFill="1" applyBorder="1"/>
    <xf numFmtId="0" fontId="6" fillId="6" borderId="0" xfId="0" applyFont="1" applyFill="1"/>
    <xf numFmtId="0" fontId="6" fillId="7" borderId="0" xfId="0" applyFont="1" applyFill="1"/>
    <xf numFmtId="0" fontId="6" fillId="0" borderId="0" xfId="0" applyFont="1" applyAlignment="1">
      <alignment wrapText="1"/>
    </xf>
    <xf numFmtId="0" fontId="6" fillId="6" borderId="0" xfId="0" applyNumberFormat="1" applyFont="1" applyFill="1"/>
    <xf numFmtId="0" fontId="6" fillId="8" borderId="0" xfId="0" applyFont="1" applyFill="1" applyAlignment="1">
      <alignment wrapText="1"/>
    </xf>
    <xf numFmtId="49" fontId="6" fillId="8" borderId="0" xfId="0" applyNumberFormat="1" applyFont="1" applyFill="1" applyAlignment="1">
      <alignment wrapText="1"/>
    </xf>
    <xf numFmtId="0" fontId="6" fillId="9" borderId="0" xfId="0" applyFont="1" applyFill="1"/>
    <xf numFmtId="0" fontId="6" fillId="6" borderId="0" xfId="0" applyFont="1" applyFill="1" applyAlignment="1">
      <alignment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12" borderId="0" xfId="0" applyNumberFormat="1" applyFill="1"/>
    <xf numFmtId="14" fontId="6" fillId="0" borderId="0" xfId="0" applyNumberFormat="1" applyFont="1" applyFill="1"/>
    <xf numFmtId="14" fontId="6" fillId="6" borderId="0" xfId="0" applyNumberFormat="1" applyFont="1" applyFill="1"/>
    <xf numFmtId="14" fontId="6" fillId="0" borderId="0" xfId="0" applyNumberFormat="1" applyFont="1" applyFill="1" applyAlignment="1">
      <alignment wrapText="1"/>
    </xf>
    <xf numFmtId="14" fontId="6" fillId="0" borderId="0" xfId="0" applyNumberFormat="1" applyFont="1" applyFill="1" applyAlignment="1">
      <alignment horizontal="center" wrapText="1"/>
    </xf>
    <xf numFmtId="14" fontId="6" fillId="8" borderId="0" xfId="0" applyNumberFormat="1" applyFont="1" applyFill="1" applyAlignment="1">
      <alignment horizontal="center" wrapText="1"/>
    </xf>
    <xf numFmtId="0" fontId="13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3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167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1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7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center" vertical="center"/>
    </xf>
    <xf numFmtId="0" fontId="2" fillId="0" borderId="1" xfId="3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65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71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39" fontId="5" fillId="0" borderId="1" xfId="0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174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/>
    <xf numFmtId="0" fontId="6" fillId="0" borderId="2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2" fillId="0" borderId="1" xfId="3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49" fontId="5" fillId="0" borderId="5" xfId="0" applyNumberFormat="1" applyFont="1" applyFill="1" applyBorder="1" applyAlignment="1">
      <alignment horizontal="center" vertical="center" wrapText="1" shrinkToFi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/>
    <xf numFmtId="4" fontId="6" fillId="0" borderId="5" xfId="0" applyNumberFormat="1" applyFont="1" applyFill="1" applyBorder="1"/>
    <xf numFmtId="0" fontId="6" fillId="0" borderId="5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170" fontId="5" fillId="0" borderId="5" xfId="0" applyNumberFormat="1" applyFont="1" applyFill="1" applyBorder="1" applyAlignment="1">
      <alignment horizontal="center" vertical="center" wrapText="1"/>
    </xf>
    <xf numFmtId="171" fontId="5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/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4" fontId="6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5" fontId="6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173" fontId="11" fillId="14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165" fontId="5" fillId="14" borderId="1" xfId="0" applyNumberFormat="1" applyFont="1" applyFill="1" applyBorder="1" applyAlignment="1">
      <alignment horizontal="center" vertical="center" wrapText="1"/>
    </xf>
    <xf numFmtId="0" fontId="16" fillId="14" borderId="0" xfId="0" applyFont="1" applyFill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 wrapText="1"/>
    </xf>
    <xf numFmtId="49" fontId="5" fillId="14" borderId="1" xfId="0" applyNumberFormat="1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49" fontId="5" fillId="14" borderId="5" xfId="0" applyNumberFormat="1" applyFont="1" applyFill="1" applyBorder="1" applyAlignment="1">
      <alignment horizontal="center" vertical="center" wrapText="1"/>
    </xf>
    <xf numFmtId="49" fontId="6" fillId="14" borderId="1" xfId="0" applyNumberFormat="1" applyFont="1" applyFill="1" applyBorder="1" applyAlignment="1">
      <alignment horizontal="center" vertical="center" wrapText="1"/>
    </xf>
    <xf numFmtId="14" fontId="6" fillId="14" borderId="1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wrapText="1"/>
    </xf>
    <xf numFmtId="173" fontId="11" fillId="14" borderId="1" xfId="0" applyNumberFormat="1" applyFont="1" applyFill="1" applyBorder="1" applyAlignment="1">
      <alignment horizontal="center" vertical="center" wrapText="1"/>
    </xf>
    <xf numFmtId="165" fontId="11" fillId="14" borderId="1" xfId="0" applyNumberFormat="1" applyFont="1" applyFill="1" applyBorder="1" applyAlignment="1">
      <alignment horizontal="center" vertical="center" wrapText="1"/>
    </xf>
    <xf numFmtId="167" fontId="5" fillId="14" borderId="1" xfId="0" applyNumberFormat="1" applyFont="1" applyFill="1" applyBorder="1" applyAlignment="1">
      <alignment horizontal="center" vertical="center" wrapText="1"/>
    </xf>
    <xf numFmtId="0" fontId="6" fillId="14" borderId="0" xfId="0" applyFont="1" applyFill="1"/>
    <xf numFmtId="165" fontId="5" fillId="14" borderId="1" xfId="0" applyNumberFormat="1" applyFont="1" applyFill="1" applyBorder="1" applyAlignment="1">
      <alignment horizontal="center" vertical="center" wrapText="1" shrinkToFit="1"/>
    </xf>
    <xf numFmtId="173" fontId="11" fillId="14" borderId="1" xfId="0" applyNumberFormat="1" applyFont="1" applyFill="1" applyBorder="1" applyAlignment="1">
      <alignment horizontal="center" vertical="center" wrapText="1" shrinkToFit="1"/>
    </xf>
    <xf numFmtId="167" fontId="5" fillId="14" borderId="1" xfId="0" applyNumberFormat="1" applyFont="1" applyFill="1" applyBorder="1" applyAlignment="1">
      <alignment horizontal="center" vertical="center"/>
    </xf>
    <xf numFmtId="165" fontId="5" fillId="14" borderId="1" xfId="0" applyNumberFormat="1" applyFont="1" applyFill="1" applyBorder="1" applyAlignment="1">
      <alignment horizontal="center" vertical="center"/>
    </xf>
    <xf numFmtId="164" fontId="5" fillId="14" borderId="1" xfId="0" applyNumberFormat="1" applyFont="1" applyFill="1" applyBorder="1" applyAlignment="1">
      <alignment horizontal="center" vertical="center"/>
    </xf>
    <xf numFmtId="173" fontId="6" fillId="14" borderId="1" xfId="0" applyNumberFormat="1" applyFont="1" applyFill="1" applyBorder="1" applyAlignment="1">
      <alignment horizontal="center" vertical="center"/>
    </xf>
    <xf numFmtId="4" fontId="6" fillId="14" borderId="1" xfId="0" applyNumberFormat="1" applyFont="1" applyFill="1" applyBorder="1" applyAlignment="1">
      <alignment horizontal="center" vertical="center"/>
    </xf>
    <xf numFmtId="164" fontId="6" fillId="14" borderId="1" xfId="0" applyNumberFormat="1" applyFont="1" applyFill="1" applyBorder="1" applyAlignment="1">
      <alignment horizontal="center" vertical="center" wrapText="1"/>
    </xf>
    <xf numFmtId="173" fontId="6" fillId="14" borderId="2" xfId="0" applyNumberFormat="1" applyFont="1" applyFill="1" applyBorder="1" applyAlignment="1">
      <alignment horizontal="center" vertical="center"/>
    </xf>
    <xf numFmtId="173" fontId="6" fillId="14" borderId="1" xfId="0" applyNumberFormat="1" applyFont="1" applyFill="1" applyBorder="1" applyAlignment="1">
      <alignment horizontal="center" vertical="center" wrapText="1"/>
    </xf>
    <xf numFmtId="4" fontId="6" fillId="14" borderId="1" xfId="0" applyNumberFormat="1" applyFont="1" applyFill="1" applyBorder="1" applyAlignment="1">
      <alignment horizontal="center" vertical="center" wrapText="1"/>
    </xf>
    <xf numFmtId="164" fontId="6" fillId="14" borderId="1" xfId="0" applyNumberFormat="1" applyFont="1" applyFill="1" applyBorder="1" applyAlignment="1">
      <alignment horizontal="center" vertical="center"/>
    </xf>
    <xf numFmtId="164" fontId="6" fillId="14" borderId="2" xfId="0" applyNumberFormat="1" applyFont="1" applyFill="1" applyBorder="1" applyAlignment="1">
      <alignment horizontal="center" vertical="center"/>
    </xf>
    <xf numFmtId="173" fontId="5" fillId="14" borderId="1" xfId="0" applyNumberFormat="1" applyFont="1" applyFill="1" applyBorder="1" applyAlignment="1">
      <alignment horizontal="center" vertical="center" wrapText="1"/>
    </xf>
    <xf numFmtId="173" fontId="12" fillId="14" borderId="1" xfId="0" applyNumberFormat="1" applyFont="1" applyFill="1" applyBorder="1" applyAlignment="1">
      <alignment horizontal="center" vertical="center"/>
    </xf>
    <xf numFmtId="173" fontId="12" fillId="14" borderId="1" xfId="0" applyNumberFormat="1" applyFont="1" applyFill="1" applyBorder="1" applyAlignment="1">
      <alignment horizontal="center" vertical="center" wrapText="1"/>
    </xf>
    <xf numFmtId="173" fontId="12" fillId="14" borderId="2" xfId="0" applyNumberFormat="1" applyFont="1" applyFill="1" applyBorder="1" applyAlignment="1">
      <alignment horizontal="center" vertical="center"/>
    </xf>
    <xf numFmtId="165" fontId="7" fillId="14" borderId="1" xfId="0" applyNumberFormat="1" applyFont="1" applyFill="1" applyBorder="1" applyAlignment="1">
      <alignment horizontal="center" vertical="center" wrapText="1"/>
    </xf>
    <xf numFmtId="173" fontId="5" fillId="14" borderId="1" xfId="0" applyNumberFormat="1" applyFont="1" applyFill="1" applyBorder="1" applyAlignment="1">
      <alignment horizontal="center" vertical="center" wrapText="1" shrinkToFit="1"/>
    </xf>
    <xf numFmtId="173" fontId="7" fillId="14" borderId="1" xfId="0" applyNumberFormat="1" applyFont="1" applyFill="1" applyBorder="1" applyAlignment="1">
      <alignment horizontal="center" vertical="center" wrapText="1" shrinkToFit="1"/>
    </xf>
    <xf numFmtId="173" fontId="13" fillId="14" borderId="1" xfId="0" applyNumberFormat="1" applyFont="1" applyFill="1" applyBorder="1" applyAlignment="1">
      <alignment horizontal="center" vertical="center" wrapText="1"/>
    </xf>
    <xf numFmtId="173" fontId="13" fillId="14" borderId="1" xfId="0" applyNumberFormat="1" applyFont="1" applyFill="1" applyBorder="1" applyAlignment="1">
      <alignment horizontal="center" vertical="center"/>
    </xf>
    <xf numFmtId="173" fontId="5" fillId="14" borderId="1" xfId="0" applyNumberFormat="1" applyFont="1" applyFill="1" applyBorder="1" applyAlignment="1">
      <alignment horizontal="center" vertical="center"/>
    </xf>
    <xf numFmtId="165" fontId="11" fillId="14" borderId="1" xfId="0" applyNumberFormat="1" applyFont="1" applyFill="1" applyBorder="1" applyAlignment="1">
      <alignment horizontal="center" vertical="center"/>
    </xf>
    <xf numFmtId="4" fontId="12" fillId="14" borderId="1" xfId="0" applyNumberFormat="1" applyFont="1" applyFill="1" applyBorder="1" applyAlignment="1">
      <alignment horizontal="center" vertical="center" wrapText="1"/>
    </xf>
    <xf numFmtId="4" fontId="12" fillId="14" borderId="2" xfId="0" applyNumberFormat="1" applyFont="1" applyFill="1" applyBorder="1" applyAlignment="1">
      <alignment horizontal="center" vertical="center"/>
    </xf>
    <xf numFmtId="164" fontId="5" fillId="14" borderId="1" xfId="0" applyNumberFormat="1" applyFont="1" applyFill="1" applyBorder="1" applyAlignment="1">
      <alignment horizontal="center" vertical="center" wrapText="1"/>
    </xf>
    <xf numFmtId="39" fontId="5" fillId="14" borderId="1" xfId="0" applyNumberFormat="1" applyFont="1" applyFill="1" applyBorder="1" applyAlignment="1">
      <alignment horizontal="center" vertical="center"/>
    </xf>
    <xf numFmtId="173" fontId="6" fillId="14" borderId="1" xfId="1" applyNumberFormat="1" applyFont="1" applyFill="1" applyBorder="1" applyAlignment="1">
      <alignment horizontal="center" vertical="center" wrapText="1"/>
    </xf>
    <xf numFmtId="165" fontId="7" fillId="14" borderId="1" xfId="0" applyNumberFormat="1" applyFont="1" applyFill="1" applyBorder="1" applyAlignment="1">
      <alignment horizontal="center" vertical="center"/>
    </xf>
    <xf numFmtId="172" fontId="5" fillId="14" borderId="1" xfId="0" applyNumberFormat="1" applyFont="1" applyFill="1" applyBorder="1" applyAlignment="1">
      <alignment horizontal="center" vertical="center" wrapText="1"/>
    </xf>
    <xf numFmtId="164" fontId="7" fillId="14" borderId="1" xfId="0" applyNumberFormat="1" applyFont="1" applyFill="1" applyBorder="1" applyAlignment="1">
      <alignment horizontal="center" vertical="center"/>
    </xf>
    <xf numFmtId="164" fontId="7" fillId="14" borderId="1" xfId="0" applyNumberFormat="1" applyFont="1" applyFill="1" applyBorder="1" applyAlignment="1">
      <alignment horizontal="center" vertical="center" wrapText="1"/>
    </xf>
    <xf numFmtId="164" fontId="13" fillId="1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165" fontId="5" fillId="14" borderId="5" xfId="0" applyNumberFormat="1" applyFont="1" applyFill="1" applyBorder="1" applyAlignment="1">
      <alignment horizontal="center" vertical="center" wrapText="1"/>
    </xf>
    <xf numFmtId="4" fontId="6" fillId="14" borderId="0" xfId="0" applyNumberFormat="1" applyFont="1" applyFill="1" applyAlignment="1">
      <alignment horizontal="center" vertical="center" wrapText="1"/>
    </xf>
    <xf numFmtId="4" fontId="6" fillId="14" borderId="0" xfId="0" applyNumberFormat="1" applyFont="1" applyFill="1" applyAlignment="1">
      <alignment horizontal="center" vertical="center"/>
    </xf>
    <xf numFmtId="164" fontId="5" fillId="14" borderId="1" xfId="0" applyNumberFormat="1" applyFont="1" applyFill="1" applyBorder="1" applyAlignment="1">
      <alignment horizontal="center" vertical="center" wrapText="1" shrinkToFit="1"/>
    </xf>
    <xf numFmtId="164" fontId="5" fillId="14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67" fontId="5" fillId="14" borderId="5" xfId="0" applyNumberFormat="1" applyFont="1" applyFill="1" applyBorder="1" applyAlignment="1">
      <alignment horizontal="center" vertical="center" wrapText="1"/>
    </xf>
    <xf numFmtId="173" fontId="7" fillId="14" borderId="1" xfId="0" applyNumberFormat="1" applyFont="1" applyFill="1" applyBorder="1" applyAlignment="1">
      <alignment horizontal="center" vertical="center" wrapText="1"/>
    </xf>
    <xf numFmtId="173" fontId="7" fillId="14" borderId="1" xfId="0" applyNumberFormat="1" applyFont="1" applyFill="1" applyBorder="1" applyAlignment="1">
      <alignment horizontal="center" vertical="center"/>
    </xf>
    <xf numFmtId="173" fontId="5" fillId="14" borderId="5" xfId="0" applyNumberFormat="1" applyFont="1" applyFill="1" applyBorder="1" applyAlignment="1">
      <alignment horizontal="center" vertical="center" wrapText="1"/>
    </xf>
    <xf numFmtId="173" fontId="7" fillId="14" borderId="5" xfId="0" applyNumberFormat="1" applyFont="1" applyFill="1" applyBorder="1" applyAlignment="1">
      <alignment horizontal="center" vertical="center" wrapText="1"/>
    </xf>
    <xf numFmtId="173" fontId="14" fillId="18" borderId="1" xfId="4" applyNumberFormat="1" applyFont="1" applyFill="1" applyBorder="1" applyAlignment="1">
      <alignment horizontal="center" vertical="center" wrapText="1"/>
    </xf>
    <xf numFmtId="173" fontId="15" fillId="18" borderId="1" xfId="0" applyNumberFormat="1" applyFont="1" applyFill="1" applyBorder="1" applyAlignment="1">
      <alignment horizontal="center" vertical="center"/>
    </xf>
    <xf numFmtId="173" fontId="14" fillId="18" borderId="1" xfId="0" applyNumberFormat="1" applyFont="1" applyFill="1" applyBorder="1" applyAlignment="1">
      <alignment horizontal="center" vertical="center"/>
    </xf>
    <xf numFmtId="173" fontId="14" fillId="18" borderId="1" xfId="4" applyNumberFormat="1" applyFont="1" applyFill="1" applyBorder="1" applyAlignment="1">
      <alignment horizontal="center" vertical="center"/>
    </xf>
    <xf numFmtId="173" fontId="14" fillId="18" borderId="1" xfId="0" applyNumberFormat="1" applyFont="1" applyFill="1" applyBorder="1" applyAlignment="1">
      <alignment horizontal="center" vertical="center" wrapText="1"/>
    </xf>
    <xf numFmtId="173" fontId="0" fillId="0" borderId="0" xfId="0" applyNumberFormat="1"/>
    <xf numFmtId="165" fontId="5" fillId="14" borderId="2" xfId="0" applyNumberFormat="1" applyFont="1" applyFill="1" applyBorder="1" applyAlignment="1">
      <alignment horizontal="center" vertical="center" wrapText="1"/>
    </xf>
    <xf numFmtId="173" fontId="11" fillId="14" borderId="2" xfId="0" applyNumberFormat="1" applyFont="1" applyFill="1" applyBorder="1" applyAlignment="1">
      <alignment horizontal="center" vertical="center" wrapText="1"/>
    </xf>
    <xf numFmtId="165" fontId="11" fillId="14" borderId="2" xfId="0" applyNumberFormat="1" applyFont="1" applyFill="1" applyBorder="1" applyAlignment="1">
      <alignment horizontal="center" vertical="center" wrapText="1"/>
    </xf>
    <xf numFmtId="4" fontId="5" fillId="14" borderId="1" xfId="0" applyNumberFormat="1" applyFont="1" applyFill="1" applyBorder="1" applyAlignment="1">
      <alignment horizontal="center" vertical="center" wrapText="1"/>
    </xf>
    <xf numFmtId="165" fontId="5" fillId="14" borderId="2" xfId="0" applyNumberFormat="1" applyFont="1" applyFill="1" applyBorder="1" applyAlignment="1">
      <alignment horizontal="center" vertical="center"/>
    </xf>
    <xf numFmtId="165" fontId="5" fillId="14" borderId="2" xfId="0" applyNumberFormat="1" applyFont="1" applyFill="1" applyBorder="1" applyAlignment="1">
      <alignment horizontal="center" vertical="center" wrapText="1" shrinkToFit="1"/>
    </xf>
    <xf numFmtId="165" fontId="6" fillId="14" borderId="1" xfId="0" applyNumberFormat="1" applyFont="1" applyFill="1" applyBorder="1" applyAlignment="1">
      <alignment horizontal="center" vertical="center" wrapText="1"/>
    </xf>
    <xf numFmtId="165" fontId="6" fillId="1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173" fontId="5" fillId="14" borderId="2" xfId="0" applyNumberFormat="1" applyFont="1" applyFill="1" applyBorder="1" applyAlignment="1">
      <alignment horizontal="center" vertical="center" wrapText="1" shrinkToFit="1"/>
    </xf>
    <xf numFmtId="173" fontId="5" fillId="14" borderId="2" xfId="0" applyNumberFormat="1" applyFont="1" applyFill="1" applyBorder="1" applyAlignment="1">
      <alignment horizontal="center" vertical="center" wrapText="1"/>
    </xf>
    <xf numFmtId="173" fontId="5" fillId="14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14" borderId="1" xfId="0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5" fillId="11" borderId="1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 readingOrder="1"/>
    </xf>
    <xf numFmtId="0" fontId="5" fillId="16" borderId="1" xfId="2" applyNumberFormat="1" applyFont="1" applyFill="1" applyBorder="1" applyAlignment="1">
      <alignment horizontal="center" vertical="center" wrapText="1" readingOrder="1"/>
    </xf>
    <xf numFmtId="0" fontId="7" fillId="14" borderId="1" xfId="2" applyNumberFormat="1" applyFont="1" applyFill="1" applyBorder="1" applyAlignment="1">
      <alignment horizontal="center" vertical="center" wrapText="1" readingOrder="1"/>
    </xf>
    <xf numFmtId="0" fontId="7" fillId="16" borderId="1" xfId="2" applyNumberFormat="1" applyFont="1" applyFill="1" applyBorder="1" applyAlignment="1">
      <alignment horizontal="center" vertical="center" wrapText="1" readingOrder="1"/>
    </xf>
    <xf numFmtId="0" fontId="5" fillId="8" borderId="1" xfId="2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center" wrapText="1" readingOrder="1"/>
    </xf>
    <xf numFmtId="0" fontId="5" fillId="17" borderId="1" xfId="2" applyNumberFormat="1" applyFont="1" applyFill="1" applyBorder="1" applyAlignment="1">
      <alignment horizontal="center" vertical="center" wrapText="1" readingOrder="1"/>
    </xf>
    <xf numFmtId="14" fontId="5" fillId="4" borderId="1" xfId="2" applyNumberFormat="1" applyFont="1" applyFill="1" applyBorder="1" applyAlignment="1">
      <alignment horizontal="center" vertical="center" wrapText="1"/>
    </xf>
    <xf numFmtId="49" fontId="5" fillId="4" borderId="1" xfId="2" applyNumberFormat="1" applyFont="1" applyFill="1" applyBorder="1" applyAlignment="1">
      <alignment horizontal="center" vertical="center" wrapText="1" readingOrder="1"/>
    </xf>
    <xf numFmtId="0" fontId="5" fillId="5" borderId="1" xfId="2" applyNumberFormat="1" applyFont="1" applyFill="1" applyBorder="1" applyAlignment="1">
      <alignment horizontal="center"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10" borderId="1" xfId="2" applyNumberFormat="1" applyFont="1" applyFill="1" applyBorder="1" applyAlignment="1">
      <alignment horizontal="center" vertical="center" wrapText="1"/>
    </xf>
    <xf numFmtId="49" fontId="7" fillId="14" borderId="1" xfId="2" applyNumberFormat="1" applyFont="1" applyFill="1" applyBorder="1" applyAlignment="1">
      <alignment horizontal="center" vertical="center" wrapText="1"/>
    </xf>
    <xf numFmtId="49" fontId="7" fillId="11" borderId="1" xfId="2" applyNumberFormat="1" applyFont="1" applyFill="1" applyBorder="1" applyAlignment="1">
      <alignment horizontal="center" vertical="center" wrapText="1"/>
    </xf>
    <xf numFmtId="49" fontId="7" fillId="11" borderId="1" xfId="2" applyNumberFormat="1" applyFont="1" applyFill="1" applyBorder="1" applyAlignment="1">
      <alignment horizontal="center" vertical="center" wrapText="1" readingOrder="1"/>
    </xf>
    <xf numFmtId="49" fontId="7" fillId="3" borderId="1" xfId="2" applyNumberFormat="1" applyFont="1" applyFill="1" applyBorder="1" applyAlignment="1">
      <alignment horizontal="center" vertical="center" wrapText="1" readingOrder="1"/>
    </xf>
    <xf numFmtId="49" fontId="7" fillId="16" borderId="1" xfId="2" applyNumberFormat="1" applyFont="1" applyFill="1" applyBorder="1" applyAlignment="1">
      <alignment horizontal="center" vertical="center" wrapText="1" readingOrder="1"/>
    </xf>
    <xf numFmtId="49" fontId="5" fillId="16" borderId="1" xfId="2" applyNumberFormat="1" applyFont="1" applyFill="1" applyBorder="1" applyAlignment="1">
      <alignment horizontal="center" vertical="center" wrapText="1" readingOrder="1"/>
    </xf>
    <xf numFmtId="14" fontId="7" fillId="3" borderId="1" xfId="2" applyNumberFormat="1" applyFont="1" applyFill="1" applyBorder="1" applyAlignment="1">
      <alignment horizontal="center" vertical="center" wrapText="1" readingOrder="1"/>
    </xf>
    <xf numFmtId="49" fontId="7" fillId="15" borderId="1" xfId="2" applyNumberFormat="1" applyFont="1" applyFill="1" applyBorder="1" applyAlignment="1">
      <alignment horizontal="center" vertical="center" wrapText="1"/>
    </xf>
    <xf numFmtId="49" fontId="7" fillId="8" borderId="1" xfId="2" applyNumberFormat="1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center" vertical="center" readingOrder="1"/>
    </xf>
    <xf numFmtId="0" fontId="7" fillId="4" borderId="1" xfId="2" applyNumberFormat="1" applyFont="1" applyFill="1" applyBorder="1" applyAlignment="1">
      <alignment horizontal="center" vertical="center" wrapText="1" readingOrder="1"/>
    </xf>
    <xf numFmtId="49" fontId="7" fillId="4" borderId="1" xfId="2" applyNumberFormat="1" applyFont="1" applyFill="1" applyBorder="1" applyAlignment="1">
      <alignment horizontal="center" vertical="center" wrapText="1"/>
    </xf>
    <xf numFmtId="49" fontId="7" fillId="8" borderId="1" xfId="2" applyNumberFormat="1" applyFont="1" applyFill="1" applyBorder="1" applyAlignment="1">
      <alignment horizontal="center" vertical="center" wrapText="1" readingOrder="1"/>
    </xf>
    <xf numFmtId="49" fontId="7" fillId="4" borderId="1" xfId="2" applyNumberFormat="1" applyFont="1" applyFill="1" applyBorder="1" applyAlignment="1">
      <alignment horizontal="center" vertical="center" wrapText="1" readingOrder="1"/>
    </xf>
    <xf numFmtId="49" fontId="7" fillId="17" borderId="1" xfId="2" applyNumberFormat="1" applyFont="1" applyFill="1" applyBorder="1" applyAlignment="1">
      <alignment horizontal="center" vertical="center" wrapText="1" readingOrder="1"/>
    </xf>
    <xf numFmtId="49" fontId="5" fillId="17" borderId="1" xfId="2" applyNumberFormat="1" applyFont="1" applyFill="1" applyBorder="1" applyAlignment="1">
      <alignment horizontal="center" vertical="center" wrapText="1" readingOrder="1"/>
    </xf>
    <xf numFmtId="14" fontId="7" fillId="4" borderId="1" xfId="2" applyNumberFormat="1" applyFont="1" applyFill="1" applyBorder="1" applyAlignment="1">
      <alignment horizontal="center" vertical="center" wrapText="1"/>
    </xf>
    <xf numFmtId="49" fontId="7" fillId="5" borderId="1" xfId="2" applyNumberFormat="1" applyFont="1" applyFill="1" applyBorder="1" applyAlignment="1">
      <alignment horizontal="center" vertical="center" wrapText="1" readingOrder="1"/>
    </xf>
    <xf numFmtId="0" fontId="0" fillId="0" borderId="1" xfId="0" applyFill="1" applyBorder="1"/>
    <xf numFmtId="176" fontId="6" fillId="0" borderId="1" xfId="0" applyNumberFormat="1" applyFont="1" applyFill="1" applyBorder="1" applyAlignment="1">
      <alignment horizontal="center" vertical="center"/>
    </xf>
    <xf numFmtId="165" fontId="7" fillId="14" borderId="2" xfId="0" applyNumberFormat="1" applyFont="1" applyFill="1" applyBorder="1" applyAlignment="1">
      <alignment horizontal="center" vertical="center" wrapText="1"/>
    </xf>
    <xf numFmtId="167" fontId="7" fillId="14" borderId="1" xfId="0" applyNumberFormat="1" applyFont="1" applyFill="1" applyBorder="1" applyAlignment="1">
      <alignment horizontal="center" vertical="center" wrapText="1"/>
    </xf>
    <xf numFmtId="4" fontId="13" fillId="14" borderId="1" xfId="0" applyNumberFormat="1" applyFont="1" applyFill="1" applyBorder="1" applyAlignment="1">
      <alignment horizontal="center" vertical="center" wrapText="1"/>
    </xf>
    <xf numFmtId="0" fontId="13" fillId="14" borderId="0" xfId="0" applyFont="1" applyFill="1"/>
    <xf numFmtId="165" fontId="13" fillId="14" borderId="1" xfId="0" applyNumberFormat="1" applyFont="1" applyFill="1" applyBorder="1" applyAlignment="1">
      <alignment horizontal="center" vertical="center"/>
    </xf>
    <xf numFmtId="165" fontId="7" fillId="14" borderId="5" xfId="0" applyNumberFormat="1" applyFont="1" applyFill="1" applyBorder="1" applyAlignment="1">
      <alignment horizontal="center" vertical="center" wrapText="1"/>
    </xf>
    <xf numFmtId="4" fontId="13" fillId="14" borderId="1" xfId="0" applyNumberFormat="1" applyFont="1" applyFill="1" applyBorder="1" applyAlignment="1">
      <alignment horizontal="center" vertical="center"/>
    </xf>
    <xf numFmtId="165" fontId="13" fillId="14" borderId="1" xfId="0" applyNumberFormat="1" applyFont="1" applyFill="1" applyBorder="1" applyAlignment="1">
      <alignment horizontal="center" vertical="center" wrapText="1"/>
    </xf>
    <xf numFmtId="165" fontId="7" fillId="14" borderId="2" xfId="0" applyNumberFormat="1" applyFont="1" applyFill="1" applyBorder="1" applyAlignment="1">
      <alignment horizontal="center" vertical="center"/>
    </xf>
    <xf numFmtId="49" fontId="7" fillId="14" borderId="1" xfId="2" applyNumberFormat="1" applyFont="1" applyFill="1" applyBorder="1" applyAlignment="1">
      <alignment horizontal="center" vertical="center" wrapText="1" readingOrder="1"/>
    </xf>
    <xf numFmtId="173" fontId="7" fillId="14" borderId="2" xfId="0" applyNumberFormat="1" applyFont="1" applyFill="1" applyBorder="1" applyAlignment="1">
      <alignment horizontal="center" vertical="center" wrapText="1"/>
    </xf>
    <xf numFmtId="173" fontId="7" fillId="14" borderId="2" xfId="0" applyNumberFormat="1" applyFont="1" applyFill="1" applyBorder="1" applyAlignment="1">
      <alignment horizontal="center" vertical="center" wrapText="1" shrinkToFit="1"/>
    </xf>
    <xf numFmtId="173" fontId="7" fillId="14" borderId="2" xfId="0" applyNumberFormat="1" applyFont="1" applyFill="1" applyBorder="1" applyAlignment="1">
      <alignment horizontal="center" vertical="center"/>
    </xf>
    <xf numFmtId="14" fontId="8" fillId="0" borderId="1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14" fontId="6" fillId="0" borderId="1" xfId="3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center" wrapText="1" readingOrder="1"/>
    </xf>
    <xf numFmtId="0" fontId="5" fillId="4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17" borderId="1" xfId="2" applyNumberFormat="1" applyFont="1" applyFill="1" applyBorder="1" applyAlignment="1">
      <alignment horizontal="center" vertical="center" wrapText="1" readingOrder="1"/>
    </xf>
    <xf numFmtId="49" fontId="5" fillId="4" borderId="1" xfId="2" applyNumberFormat="1" applyFont="1" applyFill="1" applyBorder="1" applyAlignment="1">
      <alignment horizontal="center" vertical="center" wrapText="1" readingOrder="1"/>
    </xf>
    <xf numFmtId="170" fontId="5" fillId="4" borderId="1" xfId="2" applyNumberFormat="1" applyFont="1" applyFill="1" applyBorder="1" applyAlignment="1">
      <alignment horizontal="center" vertical="center" wrapText="1"/>
    </xf>
    <xf numFmtId="0" fontId="5" fillId="15" borderId="1" xfId="2" applyNumberFormat="1" applyFont="1" applyFill="1" applyBorder="1" applyAlignment="1">
      <alignment horizontal="center" vertical="center" wrapText="1"/>
    </xf>
    <xf numFmtId="0" fontId="3" fillId="15" borderId="1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 readingOrder="1"/>
    </xf>
    <xf numFmtId="0" fontId="3" fillId="3" borderId="1" xfId="2" applyNumberFormat="1" applyFont="1" applyFill="1" applyBorder="1" applyAlignment="1">
      <alignment vertical="top" wrapText="1"/>
    </xf>
    <xf numFmtId="49" fontId="3" fillId="0" borderId="1" xfId="2" applyNumberFormat="1" applyFont="1" applyFill="1" applyBorder="1" applyAlignment="1">
      <alignment vertical="top" wrapText="1"/>
    </xf>
    <xf numFmtId="0" fontId="3" fillId="4" borderId="1" xfId="2" applyNumberFormat="1" applyFont="1" applyFill="1" applyBorder="1" applyAlignment="1">
      <alignment vertical="top" wrapText="1"/>
    </xf>
    <xf numFmtId="0" fontId="5" fillId="8" borderId="1" xfId="2" applyNumberFormat="1" applyFont="1" applyFill="1" applyBorder="1" applyAlignment="1">
      <alignment horizontal="center" vertical="center" wrapText="1" readingOrder="1"/>
    </xf>
    <xf numFmtId="0" fontId="3" fillId="0" borderId="1" xfId="2" applyNumberFormat="1" applyFont="1" applyFill="1" applyBorder="1" applyAlignment="1">
      <alignment vertical="top" wrapText="1"/>
    </xf>
    <xf numFmtId="0" fontId="5" fillId="11" borderId="1" xfId="2" applyNumberFormat="1" applyFont="1" applyFill="1" applyBorder="1" applyAlignment="1">
      <alignment horizontal="center" vertical="center" wrapText="1" readingOrder="1"/>
    </xf>
    <xf numFmtId="0" fontId="3" fillId="11" borderId="1" xfId="2" applyNumberFormat="1" applyFont="1" applyFill="1" applyBorder="1" applyAlignment="1">
      <alignment vertical="top" wrapText="1"/>
    </xf>
    <xf numFmtId="0" fontId="5" fillId="8" borderId="1" xfId="2" applyNumberFormat="1" applyFont="1" applyFill="1" applyBorder="1" applyAlignment="1">
      <alignment horizontal="center" vertical="center" wrapText="1"/>
    </xf>
    <xf numFmtId="0" fontId="4" fillId="14" borderId="1" xfId="2" applyNumberFormat="1" applyFont="1" applyFill="1" applyBorder="1" applyAlignment="1">
      <alignment vertical="top" wrapText="1"/>
    </xf>
    <xf numFmtId="0" fontId="3" fillId="8" borderId="1" xfId="2" applyNumberFormat="1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14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4" fontId="5" fillId="3" borderId="1" xfId="2" applyNumberFormat="1" applyFont="1" applyFill="1" applyBorder="1" applyAlignment="1">
      <alignment horizontal="center" vertical="center" wrapText="1" readingOrder="1"/>
    </xf>
    <xf numFmtId="14" fontId="3" fillId="3" borderId="1" xfId="2" applyNumberFormat="1" applyFont="1" applyFill="1" applyBorder="1" applyAlignment="1">
      <alignment vertical="top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center" vertical="center" wrapText="1"/>
    </xf>
    <xf numFmtId="0" fontId="5" fillId="14" borderId="1" xfId="2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5" fillId="10" borderId="1" xfId="2" applyNumberFormat="1" applyFont="1" applyFill="1" applyBorder="1" applyAlignment="1">
      <alignment horizontal="center" vertical="center" wrapText="1"/>
    </xf>
    <xf numFmtId="0" fontId="3" fillId="14" borderId="1" xfId="2" applyNumberFormat="1" applyFont="1" applyFill="1" applyBorder="1" applyAlignment="1">
      <alignment horizontal="center" vertical="center" wrapText="1"/>
    </xf>
    <xf numFmtId="0" fontId="3" fillId="11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5" fillId="5" borderId="1" xfId="2" applyNumberFormat="1" applyFont="1" applyFill="1" applyBorder="1" applyAlignment="1">
      <alignment horizontal="center" vertical="center" wrapText="1" readingOrder="1"/>
    </xf>
    <xf numFmtId="0" fontId="3" fillId="0" borderId="1" xfId="1" applyFont="1" applyFill="1" applyBorder="1"/>
    <xf numFmtId="0" fontId="3" fillId="14" borderId="1" xfId="2" applyNumberFormat="1" applyFont="1" applyFill="1" applyBorder="1" applyAlignment="1">
      <alignment vertical="top" wrapText="1"/>
    </xf>
    <xf numFmtId="0" fontId="5" fillId="11" borderId="1" xfId="2" applyNumberFormat="1" applyFont="1" applyFill="1" applyBorder="1" applyAlignment="1">
      <alignment horizontal="center" vertical="center" wrapText="1"/>
    </xf>
    <xf numFmtId="0" fontId="5" fillId="16" borderId="1" xfId="2" applyNumberFormat="1" applyFont="1" applyFill="1" applyBorder="1" applyAlignment="1">
      <alignment horizontal="center" vertical="center" wrapText="1" readingOrder="1"/>
    </xf>
    <xf numFmtId="0" fontId="3" fillId="16" borderId="1" xfId="2" applyNumberFormat="1" applyFont="1" applyFill="1" applyBorder="1" applyAlignment="1">
      <alignment vertical="top" wrapText="1"/>
    </xf>
    <xf numFmtId="0" fontId="3" fillId="14" borderId="1" xfId="1" applyFont="1" applyFill="1" applyBorder="1"/>
    <xf numFmtId="0" fontId="4" fillId="14" borderId="1" xfId="1" applyFont="1" applyFill="1" applyBorder="1"/>
    <xf numFmtId="0" fontId="9" fillId="2" borderId="1" xfId="2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</cellXfs>
  <cellStyles count="5">
    <cellStyle name="Normal" xfId="2"/>
    <cellStyle name="Гиперссылка" xfId="3" builtinId="8"/>
    <cellStyle name="Обычный" xfId="0" builtinId="0"/>
    <cellStyle name="Обычный 2" xfId="1"/>
    <cellStyle name="Обычный 3" xfId="4"/>
  </cellStyles>
  <dxfs count="0"/>
  <tableStyles count="0" defaultTableStyle="TableStyleMedium2" defaultPivotStyle="PivotStyleLight16"/>
  <colors>
    <mruColors>
      <color rgb="FFCCFFCC"/>
      <color rgb="FFFCD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p.comita.ru/" TargetMode="External"/><Relationship Id="rId13" Type="http://schemas.openxmlformats.org/officeDocument/2006/relationships/hyperlink" Target="http://www.sberbank-ast.ru/" TargetMode="External"/><Relationship Id="rId18" Type="http://schemas.openxmlformats.org/officeDocument/2006/relationships/hyperlink" Target="http://utp.sberbank-ast.ru/" TargetMode="External"/><Relationship Id="rId26" Type="http://schemas.openxmlformats.org/officeDocument/2006/relationships/hyperlink" Target="https://utp.sberbank-ast.ru/" TargetMode="External"/><Relationship Id="rId3" Type="http://schemas.openxmlformats.org/officeDocument/2006/relationships/hyperlink" Target="mailto:info@mail.skppk.ru" TargetMode="External"/><Relationship Id="rId21" Type="http://schemas.openxmlformats.org/officeDocument/2006/relationships/hyperlink" Target="http://www.sberbank-ast.ru/" TargetMode="External"/><Relationship Id="rId34" Type="http://schemas.openxmlformats.org/officeDocument/2006/relationships/hyperlink" Target="https://zakupki.gov.ru/" TargetMode="External"/><Relationship Id="rId7" Type="http://schemas.openxmlformats.org/officeDocument/2006/relationships/hyperlink" Target="https://utp.sberbank-ast.ru/" TargetMode="External"/><Relationship Id="rId12" Type="http://schemas.openxmlformats.org/officeDocument/2006/relationships/hyperlink" Target="http://www.sberbank-ast.ru/" TargetMode="External"/><Relationship Id="rId17" Type="http://schemas.openxmlformats.org/officeDocument/2006/relationships/hyperlink" Target="http://utp.sberbank-ast.ru/" TargetMode="External"/><Relationship Id="rId25" Type="http://schemas.openxmlformats.org/officeDocument/2006/relationships/hyperlink" Target="https://utp.sberbank-ast.ru/" TargetMode="External"/><Relationship Id="rId33" Type="http://schemas.openxmlformats.org/officeDocument/2006/relationships/hyperlink" Target="https://zakupki.gov.ru/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http://utp.sberbank-ast.ru/" TargetMode="External"/><Relationship Id="rId20" Type="http://schemas.openxmlformats.org/officeDocument/2006/relationships/hyperlink" Target="mailto:rzd_zakupki@mail.ru" TargetMode="External"/><Relationship Id="rId29" Type="http://schemas.openxmlformats.org/officeDocument/2006/relationships/hyperlink" Target="https://etp.comita.ru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utp.sberbank-ast.ru/" TargetMode="External"/><Relationship Id="rId11" Type="http://schemas.openxmlformats.org/officeDocument/2006/relationships/hyperlink" Target="http://www.sberbank-ast.ru/" TargetMode="External"/><Relationship Id="rId24" Type="http://schemas.openxmlformats.org/officeDocument/2006/relationships/hyperlink" Target="https://utp.sberbank-ast.ru/" TargetMode="External"/><Relationship Id="rId32" Type="http://schemas.openxmlformats.org/officeDocument/2006/relationships/hyperlink" Target="https://zakupki.gov.ru/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etzp.rzd.ru/" TargetMode="External"/><Relationship Id="rId15" Type="http://schemas.openxmlformats.org/officeDocument/2006/relationships/hyperlink" Target="https://zakupki.gov.ru/" TargetMode="External"/><Relationship Id="rId23" Type="http://schemas.openxmlformats.org/officeDocument/2006/relationships/hyperlink" Target="http://www.sberbank-ast.ru/" TargetMode="External"/><Relationship Id="rId28" Type="http://schemas.openxmlformats.org/officeDocument/2006/relationships/hyperlink" Target="https://utp.sberbank-ast.ru/" TargetMode="External"/><Relationship Id="rId36" Type="http://schemas.openxmlformats.org/officeDocument/2006/relationships/hyperlink" Target="https://etp.comita.ru/" TargetMode="External"/><Relationship Id="rId10" Type="http://schemas.openxmlformats.org/officeDocument/2006/relationships/hyperlink" Target="http://utp.sberbank-ast.ru/" TargetMode="External"/><Relationship Id="rId19" Type="http://schemas.openxmlformats.org/officeDocument/2006/relationships/hyperlink" Target="http://utp.sberbank-ast.ru/" TargetMode="External"/><Relationship Id="rId31" Type="http://schemas.openxmlformats.org/officeDocument/2006/relationships/hyperlink" Target="https://utp.sberbank-ast.ru/" TargetMode="External"/><Relationship Id="rId4" Type="http://schemas.openxmlformats.org/officeDocument/2006/relationships/hyperlink" Target="http://utp.sberbank-ast.ru/" TargetMode="External"/><Relationship Id="rId9" Type="http://schemas.openxmlformats.org/officeDocument/2006/relationships/hyperlink" Target="http://zakupki.gov.ru/" TargetMode="External"/><Relationship Id="rId14" Type="http://schemas.openxmlformats.org/officeDocument/2006/relationships/hyperlink" Target="http://www.sberbank-ast.ru/" TargetMode="External"/><Relationship Id="rId22" Type="http://schemas.openxmlformats.org/officeDocument/2006/relationships/hyperlink" Target="http://www.sberbank-ast.ru/" TargetMode="External"/><Relationship Id="rId27" Type="http://schemas.openxmlformats.org/officeDocument/2006/relationships/hyperlink" Target="https://utp.sberbank-ast.ru/" TargetMode="External"/><Relationship Id="rId30" Type="http://schemas.openxmlformats.org/officeDocument/2006/relationships/hyperlink" Target="https://utp.sberbank-ast.ru/" TargetMode="External"/><Relationship Id="rId35" Type="http://schemas.openxmlformats.org/officeDocument/2006/relationships/hyperlink" Target="https://zakupki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982"/>
  <sheetViews>
    <sheetView tabSelected="1" zoomScale="90" zoomScaleNormal="90" zoomScalePageLayoutView="70" workbookViewId="0">
      <pane xSplit="2" topLeftCell="C1" activePane="topRight" state="frozen"/>
      <selection activeCell="A65" sqref="A65"/>
      <selection pane="topRight" activeCell="I22" sqref="I22"/>
    </sheetView>
  </sheetViews>
  <sheetFormatPr defaultRowHeight="12.75" x14ac:dyDescent="0.2"/>
  <cols>
    <col min="1" max="1" width="6.140625" style="32" customWidth="1"/>
    <col min="2" max="2" width="7.28515625" style="19" customWidth="1"/>
    <col min="3" max="3" width="8" style="18" customWidth="1"/>
    <col min="4" max="4" width="9.28515625" style="18" customWidth="1"/>
    <col min="5" max="5" width="51.85546875" style="32" customWidth="1"/>
    <col min="6" max="6" width="16.7109375" style="18" customWidth="1"/>
    <col min="7" max="7" width="7.140625" style="18" customWidth="1"/>
    <col min="8" max="8" width="10.42578125" style="18" customWidth="1"/>
    <col min="9" max="9" width="12.7109375" style="18" customWidth="1"/>
    <col min="10" max="10" width="8.7109375" style="18" customWidth="1"/>
    <col min="11" max="11" width="11.5703125" style="18" customWidth="1"/>
    <col min="12" max="12" width="10.28515625" style="18" customWidth="1"/>
    <col min="13" max="13" width="14.85546875" style="186" customWidth="1"/>
    <col min="14" max="14" width="13.140625" style="30" customWidth="1"/>
    <col min="15" max="15" width="18" style="18" customWidth="1"/>
    <col min="16" max="16" width="9" style="16" customWidth="1"/>
    <col min="17" max="17" width="9.28515625" style="16" customWidth="1"/>
    <col min="18" max="18" width="7" style="16" customWidth="1"/>
    <col min="19" max="19" width="18.85546875" style="18" customWidth="1"/>
    <col min="20" max="20" width="19.28515625" style="17" customWidth="1"/>
    <col min="21" max="21" width="10" style="18" customWidth="1"/>
    <col min="22" max="22" width="12.28515625" style="30" customWidth="1"/>
    <col min="23" max="23" width="10.42578125" style="30" customWidth="1"/>
    <col min="24" max="24" width="10.7109375" style="18" customWidth="1"/>
    <col min="25" max="25" width="12.28515625" style="18" customWidth="1"/>
    <col min="26" max="26" width="5.140625" style="18" customWidth="1"/>
    <col min="27" max="27" width="17.7109375" style="186" customWidth="1"/>
    <col min="28" max="28" width="15.28515625" style="186" customWidth="1"/>
    <col min="29" max="29" width="18" style="295" customWidth="1"/>
    <col min="30" max="30" width="20.140625" style="186" customWidth="1"/>
    <col min="31" max="31" width="11.28515625" style="18" customWidth="1"/>
    <col min="32" max="32" width="12.5703125" style="18" customWidth="1"/>
    <col min="33" max="33" width="13.28515625" style="42" customWidth="1"/>
    <col min="34" max="34" width="12.28515625" style="13" customWidth="1"/>
    <col min="35" max="35" width="13.42578125" style="18" customWidth="1"/>
    <col min="36" max="36" width="9.140625" style="18" customWidth="1"/>
    <col min="37" max="37" width="12.140625" style="16" customWidth="1"/>
    <col min="38" max="38" width="12.5703125" style="30" customWidth="1"/>
    <col min="39" max="39" width="11.85546875" style="21" customWidth="1"/>
    <col min="40" max="40" width="17.28515625" style="295" customWidth="1"/>
    <col min="41" max="41" width="12.5703125" style="18" customWidth="1"/>
    <col min="42" max="42" width="15.5703125" style="18" customWidth="1"/>
    <col min="43" max="43" width="11" style="18" customWidth="1"/>
    <col min="44" max="44" width="10.7109375" style="18" customWidth="1"/>
    <col min="45" max="45" width="13.28515625" style="18" customWidth="1"/>
    <col min="46" max="46" width="9.140625" style="18" customWidth="1"/>
    <col min="47" max="47" width="11.7109375" style="31" customWidth="1"/>
    <col min="48" max="48" width="26" style="33" customWidth="1"/>
    <col min="49" max="49" width="12" style="37" customWidth="1"/>
    <col min="50" max="50" width="26.42578125" style="37" customWidth="1"/>
    <col min="51" max="51" width="16.5703125" style="16" customWidth="1"/>
    <col min="52" max="52" width="9.140625" style="31" customWidth="1"/>
    <col min="53" max="53" width="11" style="31" customWidth="1"/>
    <col min="54" max="54" width="16.5703125" style="186" customWidth="1"/>
    <col min="55" max="55" width="17.85546875" style="186" customWidth="1"/>
    <col min="56" max="56" width="20.140625" style="186" customWidth="1"/>
    <col min="57" max="57" width="15.5703125" style="186" customWidth="1"/>
    <col min="58" max="58" width="17.140625" style="31" customWidth="1"/>
    <col min="59" max="59" width="11.5703125" style="31" customWidth="1"/>
    <col min="60" max="60" width="12.7109375" style="18" customWidth="1"/>
    <col min="61" max="61" width="13.85546875" style="32" customWidth="1"/>
    <col min="62" max="62" width="12.28515625" style="18" customWidth="1"/>
    <col min="63" max="63" width="15" style="18" customWidth="1"/>
    <col min="64" max="64" width="11.85546875" style="18" customWidth="1"/>
    <col min="65" max="65" width="11.42578125" style="16" customWidth="1"/>
    <col min="66" max="66" width="13" style="18" customWidth="1"/>
    <col min="67" max="67" width="12.85546875" style="18" customWidth="1"/>
    <col min="68" max="68" width="15.85546875" style="31" customWidth="1"/>
    <col min="69" max="69" width="19.5703125" style="31" customWidth="1"/>
    <col min="70" max="70" width="16.85546875" style="186" customWidth="1"/>
    <col min="71" max="71" width="15.85546875" style="186" customWidth="1"/>
    <col min="72" max="72" width="25" style="186" customWidth="1"/>
    <col min="73" max="73" width="14.85546875" style="186" customWidth="1"/>
    <col min="74" max="74" width="19.28515625" style="21" customWidth="1"/>
    <col min="75" max="75" width="19.7109375" style="35" customWidth="1"/>
    <col min="76" max="76" width="18" style="34" customWidth="1"/>
    <col min="77" max="77" width="14" style="45" customWidth="1"/>
    <col min="78" max="78" width="30" style="35" customWidth="1"/>
    <col min="79" max="79" width="27.42578125" style="36" customWidth="1"/>
    <col min="80" max="80" width="15.42578125" style="36" customWidth="1"/>
    <col min="81" max="81" width="14.140625" style="36" customWidth="1"/>
    <col min="82" max="82" width="14.7109375" style="36" customWidth="1"/>
    <col min="83" max="84" width="14.7109375" style="186" customWidth="1"/>
    <col min="85" max="85" width="14.5703125" style="186" customWidth="1"/>
    <col min="86" max="86" width="16" style="186" customWidth="1"/>
    <col min="87" max="87" width="11.85546875" style="18" customWidth="1"/>
    <col min="88" max="88" width="14.28515625" style="18" customWidth="1"/>
    <col min="89" max="89" width="13.42578125" style="18" customWidth="1"/>
    <col min="90" max="90" width="12.140625" style="18" customWidth="1"/>
    <col min="91" max="91" width="11.85546875" style="18" customWidth="1"/>
    <col min="92" max="92" width="12.28515625" style="18" customWidth="1"/>
    <col min="93" max="94" width="9.140625" style="18" customWidth="1"/>
    <col min="95" max="95" width="11.28515625" style="18" customWidth="1"/>
    <col min="96" max="96" width="11.42578125" style="18" customWidth="1"/>
    <col min="97" max="97" width="15" style="18" customWidth="1"/>
    <col min="98" max="98" width="12.28515625" style="18" customWidth="1"/>
    <col min="99" max="99" width="29.7109375" style="18" customWidth="1"/>
    <col min="100" max="110" width="9.140625" style="18" customWidth="1"/>
    <col min="111" max="16384" width="9.140625" style="18"/>
  </cols>
  <sheetData>
    <row r="1" spans="1:102" s="16" customFormat="1" ht="12.75" customHeight="1" x14ac:dyDescent="0.2">
      <c r="A1" s="21"/>
      <c r="B1" s="19"/>
      <c r="E1" s="123"/>
      <c r="M1" s="186"/>
      <c r="T1" s="13"/>
      <c r="AA1" s="186"/>
      <c r="AB1" s="186"/>
      <c r="AC1" s="295"/>
      <c r="AD1" s="186"/>
      <c r="AG1" s="41"/>
      <c r="AH1" s="13"/>
      <c r="AM1" s="21"/>
      <c r="AN1" s="295"/>
      <c r="AV1" s="22"/>
      <c r="AW1" s="21"/>
      <c r="AX1" s="21"/>
      <c r="BB1" s="186"/>
      <c r="BC1" s="186"/>
      <c r="BD1" s="186"/>
      <c r="BE1" s="186"/>
      <c r="BI1" s="21"/>
      <c r="BN1" s="7"/>
      <c r="BR1" s="186"/>
      <c r="BS1" s="186"/>
      <c r="BT1" s="186"/>
      <c r="BU1" s="186"/>
      <c r="BV1" s="21"/>
      <c r="BW1" s="23"/>
      <c r="BX1" s="21"/>
      <c r="BY1" s="44"/>
      <c r="BZ1" s="23"/>
      <c r="CE1" s="186"/>
      <c r="CF1" s="186"/>
      <c r="CG1" s="186"/>
      <c r="CH1" s="186"/>
    </row>
    <row r="2" spans="1:102" s="16" customFormat="1" ht="24.75" customHeight="1" x14ac:dyDescent="0.2">
      <c r="A2" s="342" t="s">
        <v>1088</v>
      </c>
      <c r="B2" s="343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4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4"/>
      <c r="AB2" s="344"/>
      <c r="AC2" s="295"/>
      <c r="AD2" s="186"/>
      <c r="AG2" s="41"/>
      <c r="AH2" s="13"/>
      <c r="AM2" s="21"/>
      <c r="AN2" s="295"/>
      <c r="AV2" s="22"/>
      <c r="BB2" s="186"/>
      <c r="BC2" s="186"/>
      <c r="BD2" s="186"/>
      <c r="BE2" s="186"/>
      <c r="BI2" s="21"/>
      <c r="BR2" s="186"/>
      <c r="BS2" s="186"/>
      <c r="BT2" s="186"/>
      <c r="BU2" s="186"/>
      <c r="BV2" s="21"/>
      <c r="BW2" s="23"/>
      <c r="BX2" s="21"/>
      <c r="BY2" s="43"/>
      <c r="BZ2" s="23"/>
      <c r="CE2" s="186"/>
      <c r="CF2" s="186"/>
      <c r="CG2" s="186"/>
      <c r="CH2" s="186"/>
    </row>
    <row r="3" spans="1:102" s="16" customFormat="1" ht="12.75" hidden="1" customHeight="1" x14ac:dyDescent="0.2">
      <c r="A3" s="122"/>
      <c r="B3" s="329" t="s">
        <v>105</v>
      </c>
      <c r="C3" s="329"/>
      <c r="D3" s="329"/>
      <c r="E3" s="329"/>
      <c r="F3" s="329" t="s">
        <v>201</v>
      </c>
      <c r="G3" s="329"/>
      <c r="H3" s="329"/>
      <c r="I3" s="329"/>
      <c r="J3" s="329"/>
      <c r="K3" s="329"/>
      <c r="L3" s="329"/>
      <c r="M3" s="329"/>
      <c r="N3" s="329"/>
      <c r="O3" s="24"/>
      <c r="P3" s="24"/>
      <c r="Q3" s="24"/>
      <c r="R3" s="25"/>
      <c r="S3" s="25"/>
      <c r="T3" s="15"/>
      <c r="U3" s="25"/>
      <c r="V3" s="25"/>
      <c r="W3" s="25"/>
      <c r="X3" s="25"/>
      <c r="Y3" s="25"/>
      <c r="Z3" s="25"/>
      <c r="AA3" s="25"/>
      <c r="AB3" s="26"/>
      <c r="AC3" s="46"/>
      <c r="AD3" s="46"/>
      <c r="AG3" s="41"/>
      <c r="AH3" s="13"/>
      <c r="AM3" s="21"/>
      <c r="AV3" s="22"/>
      <c r="AW3" s="21"/>
      <c r="AX3" s="21"/>
      <c r="BV3" s="21"/>
      <c r="BW3" s="23"/>
      <c r="BX3" s="21"/>
      <c r="BY3" s="44"/>
      <c r="BZ3" s="23"/>
    </row>
    <row r="4" spans="1:102" s="16" customFormat="1" ht="12.75" hidden="1" customHeight="1" x14ac:dyDescent="0.2">
      <c r="A4" s="122"/>
      <c r="B4" s="329" t="s">
        <v>106</v>
      </c>
      <c r="C4" s="329"/>
      <c r="D4" s="329"/>
      <c r="E4" s="329"/>
      <c r="F4" s="329" t="s">
        <v>202</v>
      </c>
      <c r="G4" s="329"/>
      <c r="H4" s="329"/>
      <c r="I4" s="329"/>
      <c r="J4" s="329"/>
      <c r="K4" s="329"/>
      <c r="L4" s="329"/>
      <c r="M4" s="329"/>
      <c r="N4" s="329"/>
      <c r="O4" s="24"/>
      <c r="P4" s="24"/>
      <c r="Q4" s="24"/>
      <c r="R4" s="25"/>
      <c r="S4" s="25"/>
      <c r="T4" s="15"/>
      <c r="U4" s="25"/>
      <c r="V4" s="25"/>
      <c r="W4" s="25"/>
      <c r="X4" s="25"/>
      <c r="Y4" s="25"/>
      <c r="Z4" s="25"/>
      <c r="AA4" s="25"/>
      <c r="AB4" s="26"/>
      <c r="AC4" s="46"/>
      <c r="AD4" s="46"/>
      <c r="AG4" s="41"/>
      <c r="AH4" s="13"/>
      <c r="AM4" s="21"/>
      <c r="AV4" s="22"/>
      <c r="AW4" s="21"/>
      <c r="AX4" s="21"/>
      <c r="BV4" s="21"/>
      <c r="BW4" s="23"/>
      <c r="BX4" s="21"/>
      <c r="BY4" s="44"/>
      <c r="BZ4" s="23"/>
    </row>
    <row r="5" spans="1:102" s="16" customFormat="1" ht="12.75" hidden="1" customHeight="1" x14ac:dyDescent="0.2">
      <c r="A5" s="122"/>
      <c r="B5" s="329" t="s">
        <v>107</v>
      </c>
      <c r="C5" s="329"/>
      <c r="D5" s="329"/>
      <c r="E5" s="329"/>
      <c r="F5" s="329" t="s">
        <v>203</v>
      </c>
      <c r="G5" s="329"/>
      <c r="H5" s="329"/>
      <c r="I5" s="329"/>
      <c r="J5" s="329"/>
      <c r="K5" s="329"/>
      <c r="L5" s="329"/>
      <c r="M5" s="329"/>
      <c r="N5" s="329"/>
      <c r="O5" s="24"/>
      <c r="P5" s="24"/>
      <c r="Q5" s="24"/>
      <c r="R5" s="25"/>
      <c r="S5" s="25"/>
      <c r="T5" s="15"/>
      <c r="U5" s="25"/>
      <c r="V5" s="25"/>
      <c r="W5" s="25"/>
      <c r="X5" s="25"/>
      <c r="Y5" s="25"/>
      <c r="Z5" s="25"/>
      <c r="AA5" s="25"/>
      <c r="AB5" s="26"/>
      <c r="AC5" s="46"/>
      <c r="AD5" s="46"/>
      <c r="AG5" s="41"/>
      <c r="AH5" s="13"/>
      <c r="AM5" s="21"/>
      <c r="AV5" s="22"/>
      <c r="AW5" s="21"/>
      <c r="AX5" s="21"/>
      <c r="BV5" s="21"/>
      <c r="BW5" s="23"/>
      <c r="BX5" s="21"/>
      <c r="BY5" s="44"/>
      <c r="BZ5" s="23"/>
    </row>
    <row r="6" spans="1:102" s="16" customFormat="1" ht="12.75" hidden="1" customHeight="1" x14ac:dyDescent="0.2">
      <c r="A6" s="122"/>
      <c r="B6" s="329" t="s">
        <v>108</v>
      </c>
      <c r="C6" s="329"/>
      <c r="D6" s="329"/>
      <c r="E6" s="329"/>
      <c r="F6" s="345" t="s">
        <v>204</v>
      </c>
      <c r="G6" s="329"/>
      <c r="H6" s="329"/>
      <c r="I6" s="329"/>
      <c r="J6" s="329"/>
      <c r="K6" s="329"/>
      <c r="L6" s="329"/>
      <c r="M6" s="329"/>
      <c r="N6" s="329"/>
      <c r="O6" s="24"/>
      <c r="P6" s="24"/>
      <c r="Q6" s="24"/>
      <c r="R6" s="25"/>
      <c r="S6" s="25"/>
      <c r="T6" s="15"/>
      <c r="U6" s="25"/>
      <c r="V6" s="25"/>
      <c r="W6" s="25"/>
      <c r="X6" s="25"/>
      <c r="Y6" s="25"/>
      <c r="Z6" s="25"/>
      <c r="AA6" s="25"/>
      <c r="AB6" s="26"/>
      <c r="AC6" s="46"/>
      <c r="AD6" s="46"/>
      <c r="AG6" s="41"/>
      <c r="AH6" s="13"/>
      <c r="AM6" s="21"/>
      <c r="AV6" s="22"/>
      <c r="AW6" s="21"/>
      <c r="AX6" s="21"/>
      <c r="BV6" s="21"/>
      <c r="BW6" s="23"/>
      <c r="BX6" s="21"/>
      <c r="BY6" s="44"/>
      <c r="BZ6" s="23"/>
    </row>
    <row r="7" spans="1:102" s="16" customFormat="1" ht="12.75" hidden="1" customHeight="1" x14ac:dyDescent="0.2">
      <c r="A7" s="122"/>
      <c r="B7" s="329" t="s">
        <v>109</v>
      </c>
      <c r="C7" s="329"/>
      <c r="D7" s="329"/>
      <c r="E7" s="329"/>
      <c r="F7" s="329">
        <v>6162051289</v>
      </c>
      <c r="G7" s="329"/>
      <c r="H7" s="329"/>
      <c r="I7" s="329"/>
      <c r="J7" s="329"/>
      <c r="K7" s="329"/>
      <c r="L7" s="329"/>
      <c r="M7" s="329"/>
      <c r="N7" s="329"/>
      <c r="O7" s="24"/>
      <c r="P7" s="24"/>
      <c r="Q7" s="24"/>
      <c r="R7" s="27"/>
      <c r="S7" s="27"/>
      <c r="T7" s="15"/>
      <c r="U7" s="27"/>
      <c r="V7" s="27"/>
      <c r="W7" s="27"/>
      <c r="X7" s="27"/>
      <c r="Y7" s="27"/>
      <c r="Z7" s="27"/>
      <c r="AA7" s="27"/>
      <c r="AB7" s="26"/>
      <c r="AC7" s="46"/>
      <c r="AD7" s="46"/>
      <c r="AG7" s="41"/>
      <c r="AH7" s="13"/>
      <c r="AM7" s="21"/>
      <c r="AV7" s="22"/>
      <c r="AW7" s="21"/>
      <c r="AX7" s="21"/>
      <c r="BV7" s="21"/>
      <c r="BW7" s="23"/>
      <c r="BX7" s="21"/>
      <c r="BY7" s="44"/>
      <c r="BZ7" s="23"/>
    </row>
    <row r="8" spans="1:102" s="16" customFormat="1" ht="12.75" hidden="1" customHeight="1" x14ac:dyDescent="0.2">
      <c r="A8" s="122"/>
      <c r="B8" s="329" t="s">
        <v>110</v>
      </c>
      <c r="C8" s="329"/>
      <c r="D8" s="329"/>
      <c r="E8" s="329"/>
      <c r="F8" s="329">
        <v>616201001</v>
      </c>
      <c r="G8" s="329"/>
      <c r="H8" s="329"/>
      <c r="I8" s="329"/>
      <c r="J8" s="329"/>
      <c r="K8" s="329"/>
      <c r="L8" s="329"/>
      <c r="M8" s="329"/>
      <c r="N8" s="329"/>
      <c r="O8" s="24"/>
      <c r="P8" s="24"/>
      <c r="Q8" s="24"/>
      <c r="R8" s="27"/>
      <c r="S8" s="27"/>
      <c r="T8" s="15"/>
      <c r="U8" s="27"/>
      <c r="V8" s="27"/>
      <c r="W8" s="27"/>
      <c r="X8" s="27"/>
      <c r="Y8" s="27"/>
      <c r="Z8" s="27"/>
      <c r="AA8" s="27"/>
      <c r="AB8" s="26"/>
      <c r="AC8" s="46"/>
      <c r="AD8" s="46"/>
      <c r="AG8" s="41"/>
      <c r="AH8" s="13"/>
      <c r="AM8" s="21"/>
      <c r="AV8" s="22"/>
      <c r="BV8" s="21"/>
      <c r="BW8" s="23"/>
      <c r="BX8" s="21"/>
      <c r="BY8" s="44"/>
      <c r="BZ8" s="23"/>
    </row>
    <row r="9" spans="1:102" s="16" customFormat="1" ht="12.75" hidden="1" customHeight="1" x14ac:dyDescent="0.2">
      <c r="A9" s="122"/>
      <c r="B9" s="329" t="s">
        <v>111</v>
      </c>
      <c r="C9" s="329"/>
      <c r="D9" s="329"/>
      <c r="E9" s="329"/>
      <c r="F9" s="329">
        <v>60401364000</v>
      </c>
      <c r="G9" s="329"/>
      <c r="H9" s="329"/>
      <c r="I9" s="329"/>
      <c r="J9" s="329"/>
      <c r="K9" s="329"/>
      <c r="L9" s="329"/>
      <c r="M9" s="329"/>
      <c r="N9" s="329"/>
      <c r="O9" s="24"/>
      <c r="P9" s="24"/>
      <c r="Q9" s="24"/>
      <c r="R9" s="27"/>
      <c r="S9" s="27"/>
      <c r="T9" s="15"/>
      <c r="U9" s="27"/>
      <c r="V9" s="27"/>
      <c r="W9" s="27"/>
      <c r="X9" s="27"/>
      <c r="Y9" s="27"/>
      <c r="Z9" s="27"/>
      <c r="AA9" s="27"/>
      <c r="AB9" s="26"/>
      <c r="AC9" s="46"/>
      <c r="AD9" s="46"/>
      <c r="AG9" s="41"/>
      <c r="AH9" s="13"/>
      <c r="AM9" s="21"/>
      <c r="AV9" s="22"/>
      <c r="BV9" s="21"/>
      <c r="BW9" s="23"/>
      <c r="BX9" s="21"/>
      <c r="BY9" s="44"/>
      <c r="BZ9" s="23"/>
    </row>
    <row r="10" spans="1:102" s="16" customFormat="1" ht="12.75" hidden="1" customHeight="1" x14ac:dyDescent="0.2">
      <c r="A10" s="21"/>
      <c r="B10" s="7"/>
      <c r="C10" s="7"/>
      <c r="D10" s="7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T10" s="13"/>
      <c r="AC10" s="46"/>
      <c r="AD10" s="46"/>
      <c r="AG10" s="41"/>
      <c r="AH10" s="13"/>
      <c r="AM10" s="21"/>
      <c r="AV10" s="22"/>
      <c r="BV10" s="21"/>
      <c r="BW10" s="23"/>
      <c r="BX10" s="21"/>
      <c r="BY10" s="44"/>
      <c r="BZ10" s="23"/>
    </row>
    <row r="11" spans="1:102" x14ac:dyDescent="0.2">
      <c r="A11" s="354" t="s">
        <v>0</v>
      </c>
      <c r="B11" s="337" t="s">
        <v>179</v>
      </c>
      <c r="C11" s="332" t="s">
        <v>1</v>
      </c>
      <c r="D11" s="332" t="s">
        <v>2</v>
      </c>
      <c r="E11" s="339" t="s">
        <v>3</v>
      </c>
      <c r="F11" s="338"/>
      <c r="G11" s="338"/>
      <c r="H11" s="338"/>
      <c r="I11" s="338"/>
      <c r="J11" s="338"/>
      <c r="K11" s="338"/>
      <c r="L11" s="338"/>
      <c r="M11" s="340"/>
      <c r="N11" s="338"/>
      <c r="O11" s="338"/>
      <c r="P11" s="341"/>
      <c r="Q11" s="341"/>
      <c r="R11" s="322" t="s">
        <v>4</v>
      </c>
      <c r="S11" s="316" t="s">
        <v>5</v>
      </c>
      <c r="T11" s="332" t="s">
        <v>6</v>
      </c>
      <c r="U11" s="316" t="s">
        <v>7</v>
      </c>
      <c r="V11" s="316" t="s">
        <v>17</v>
      </c>
      <c r="W11" s="316" t="s">
        <v>8</v>
      </c>
      <c r="X11" s="316" t="s">
        <v>9</v>
      </c>
      <c r="Y11" s="316" t="s">
        <v>10</v>
      </c>
      <c r="Z11" s="316" t="s">
        <v>11</v>
      </c>
      <c r="AA11" s="350" t="s">
        <v>12</v>
      </c>
      <c r="AB11" s="348"/>
      <c r="AC11" s="325"/>
      <c r="AD11" s="348"/>
      <c r="AE11" s="316" t="s">
        <v>13</v>
      </c>
      <c r="AF11" s="321"/>
      <c r="AG11" s="330" t="s">
        <v>14</v>
      </c>
      <c r="AH11" s="314" t="s">
        <v>189</v>
      </c>
      <c r="AI11" s="316" t="s">
        <v>15</v>
      </c>
      <c r="AJ11" s="316" t="s">
        <v>16</v>
      </c>
      <c r="AK11" s="322" t="s">
        <v>18</v>
      </c>
      <c r="AL11" s="316" t="s">
        <v>25</v>
      </c>
      <c r="AM11" s="324" t="s">
        <v>19</v>
      </c>
      <c r="AN11" s="325"/>
      <c r="AO11" s="316" t="s">
        <v>20</v>
      </c>
      <c r="AP11" s="316" t="s">
        <v>21</v>
      </c>
      <c r="AQ11" s="316" t="s">
        <v>22</v>
      </c>
      <c r="AR11" s="316" t="s">
        <v>23</v>
      </c>
      <c r="AS11" s="321"/>
      <c r="AT11" s="321"/>
      <c r="AU11" s="316" t="s">
        <v>120</v>
      </c>
      <c r="AV11" s="308" t="s">
        <v>26</v>
      </c>
      <c r="AW11" s="309"/>
      <c r="AX11" s="309"/>
      <c r="AY11" s="310"/>
      <c r="AZ11" s="308"/>
      <c r="BA11" s="308"/>
      <c r="BB11" s="311"/>
      <c r="BC11" s="311"/>
      <c r="BD11" s="311"/>
      <c r="BE11" s="311"/>
      <c r="BF11" s="308"/>
      <c r="BG11" s="308"/>
      <c r="BH11" s="308"/>
      <c r="BI11" s="309"/>
      <c r="BJ11" s="308"/>
      <c r="BK11" s="308"/>
      <c r="BL11" s="308"/>
      <c r="BM11" s="310"/>
      <c r="BN11" s="308"/>
      <c r="BO11" s="308"/>
      <c r="BP11" s="308"/>
      <c r="BQ11" s="308"/>
      <c r="BR11" s="311"/>
      <c r="BS11" s="311"/>
      <c r="BT11" s="311"/>
      <c r="BU11" s="311"/>
      <c r="BV11" s="310"/>
      <c r="BW11" s="312"/>
      <c r="BX11" s="308"/>
      <c r="BY11" s="313"/>
      <c r="BZ11" s="312"/>
      <c r="CA11" s="308"/>
      <c r="CB11" s="308"/>
      <c r="CC11" s="308"/>
      <c r="CD11" s="308"/>
      <c r="CE11" s="311"/>
      <c r="CF11" s="311"/>
      <c r="CG11" s="311"/>
      <c r="CH11" s="311"/>
      <c r="CI11" s="308"/>
      <c r="CJ11" s="308"/>
      <c r="CK11" s="308"/>
      <c r="CL11" s="346" t="s">
        <v>27</v>
      </c>
      <c r="CM11" s="346"/>
      <c r="CN11" s="346"/>
      <c r="CO11" s="346"/>
      <c r="CP11" s="346"/>
      <c r="CQ11" s="346"/>
      <c r="CR11" s="346"/>
      <c r="CS11" s="316" t="s">
        <v>24</v>
      </c>
      <c r="CT11" s="316" t="s">
        <v>577</v>
      </c>
      <c r="CU11" s="316" t="s">
        <v>197</v>
      </c>
      <c r="CV11" s="316" t="s">
        <v>198</v>
      </c>
      <c r="CW11" s="316" t="s">
        <v>199</v>
      </c>
      <c r="CX11" s="316" t="s">
        <v>200</v>
      </c>
    </row>
    <row r="12" spans="1:102" x14ac:dyDescent="0.2">
      <c r="A12" s="327"/>
      <c r="B12" s="338"/>
      <c r="C12" s="333"/>
      <c r="D12" s="333"/>
      <c r="E12" s="339" t="s">
        <v>149</v>
      </c>
      <c r="F12" s="332" t="s">
        <v>150</v>
      </c>
      <c r="G12" s="332" t="s">
        <v>151</v>
      </c>
      <c r="H12" s="338"/>
      <c r="I12" s="332" t="s">
        <v>155</v>
      </c>
      <c r="J12" s="332" t="s">
        <v>154</v>
      </c>
      <c r="K12" s="338"/>
      <c r="L12" s="338"/>
      <c r="M12" s="335" t="s">
        <v>158</v>
      </c>
      <c r="N12" s="332" t="s">
        <v>37</v>
      </c>
      <c r="O12" s="332" t="s">
        <v>103</v>
      </c>
      <c r="P12" s="349" t="s">
        <v>159</v>
      </c>
      <c r="Q12" s="341"/>
      <c r="R12" s="323"/>
      <c r="S12" s="317"/>
      <c r="T12" s="334"/>
      <c r="U12" s="317"/>
      <c r="V12" s="317"/>
      <c r="W12" s="317"/>
      <c r="X12" s="317"/>
      <c r="Y12" s="317"/>
      <c r="Z12" s="317"/>
      <c r="AA12" s="351"/>
      <c r="AB12" s="352"/>
      <c r="AC12" s="353"/>
      <c r="AD12" s="348"/>
      <c r="AE12" s="317"/>
      <c r="AF12" s="321"/>
      <c r="AG12" s="331"/>
      <c r="AH12" s="315"/>
      <c r="AI12" s="317"/>
      <c r="AJ12" s="317"/>
      <c r="AK12" s="323"/>
      <c r="AL12" s="317"/>
      <c r="AM12" s="326"/>
      <c r="AN12" s="325"/>
      <c r="AO12" s="317"/>
      <c r="AP12" s="317"/>
      <c r="AQ12" s="317"/>
      <c r="AR12" s="317"/>
      <c r="AS12" s="347"/>
      <c r="AT12" s="321"/>
      <c r="AU12" s="327"/>
      <c r="AV12" s="308"/>
      <c r="AW12" s="309"/>
      <c r="AX12" s="309"/>
      <c r="AY12" s="310"/>
      <c r="AZ12" s="308"/>
      <c r="BA12" s="308"/>
      <c r="BB12" s="311"/>
      <c r="BC12" s="311"/>
      <c r="BD12" s="311"/>
      <c r="BE12" s="311"/>
      <c r="BF12" s="308"/>
      <c r="BG12" s="308"/>
      <c r="BH12" s="308"/>
      <c r="BI12" s="309"/>
      <c r="BJ12" s="308"/>
      <c r="BK12" s="308"/>
      <c r="BL12" s="308"/>
      <c r="BM12" s="310"/>
      <c r="BN12" s="308"/>
      <c r="BO12" s="308"/>
      <c r="BP12" s="308"/>
      <c r="BQ12" s="308"/>
      <c r="BR12" s="311"/>
      <c r="BS12" s="311"/>
      <c r="BT12" s="311"/>
      <c r="BU12" s="311"/>
      <c r="BV12" s="310"/>
      <c r="BW12" s="312"/>
      <c r="BX12" s="308"/>
      <c r="BY12" s="313"/>
      <c r="BZ12" s="312"/>
      <c r="CA12" s="308"/>
      <c r="CB12" s="308"/>
      <c r="CC12" s="308"/>
      <c r="CD12" s="308"/>
      <c r="CE12" s="311"/>
      <c r="CF12" s="311"/>
      <c r="CG12" s="311"/>
      <c r="CH12" s="311"/>
      <c r="CI12" s="308"/>
      <c r="CJ12" s="308"/>
      <c r="CK12" s="308"/>
      <c r="CL12" s="346"/>
      <c r="CM12" s="346"/>
      <c r="CN12" s="346"/>
      <c r="CO12" s="346"/>
      <c r="CP12" s="346"/>
      <c r="CQ12" s="346"/>
      <c r="CR12" s="346"/>
      <c r="CS12" s="316"/>
      <c r="CT12" s="316"/>
      <c r="CU12" s="316"/>
      <c r="CV12" s="316"/>
      <c r="CW12" s="316"/>
      <c r="CX12" s="316"/>
    </row>
    <row r="13" spans="1:102" ht="17.25" customHeight="1" x14ac:dyDescent="0.2">
      <c r="A13" s="327"/>
      <c r="B13" s="338"/>
      <c r="C13" s="333"/>
      <c r="D13" s="333"/>
      <c r="E13" s="355"/>
      <c r="F13" s="333"/>
      <c r="G13" s="334"/>
      <c r="H13" s="338"/>
      <c r="I13" s="334"/>
      <c r="J13" s="334"/>
      <c r="K13" s="338"/>
      <c r="L13" s="338"/>
      <c r="M13" s="336"/>
      <c r="N13" s="333"/>
      <c r="O13" s="333"/>
      <c r="P13" s="341"/>
      <c r="Q13" s="341"/>
      <c r="R13" s="323"/>
      <c r="S13" s="317"/>
      <c r="T13" s="334"/>
      <c r="U13" s="317"/>
      <c r="V13" s="317"/>
      <c r="W13" s="317"/>
      <c r="X13" s="317"/>
      <c r="Y13" s="317"/>
      <c r="Z13" s="317"/>
      <c r="AA13" s="351"/>
      <c r="AB13" s="348"/>
      <c r="AC13" s="325"/>
      <c r="AD13" s="348"/>
      <c r="AE13" s="317"/>
      <c r="AF13" s="321"/>
      <c r="AG13" s="331"/>
      <c r="AH13" s="315"/>
      <c r="AI13" s="317"/>
      <c r="AJ13" s="317"/>
      <c r="AK13" s="323"/>
      <c r="AL13" s="317"/>
      <c r="AM13" s="326"/>
      <c r="AN13" s="325"/>
      <c r="AO13" s="317"/>
      <c r="AP13" s="317"/>
      <c r="AQ13" s="317"/>
      <c r="AR13" s="317"/>
      <c r="AS13" s="321"/>
      <c r="AT13" s="321"/>
      <c r="AU13" s="327"/>
      <c r="AV13" s="308" t="s">
        <v>164</v>
      </c>
      <c r="AW13" s="309" t="s">
        <v>165</v>
      </c>
      <c r="AX13" s="309" t="s">
        <v>28</v>
      </c>
      <c r="AY13" s="320" t="s">
        <v>166</v>
      </c>
      <c r="AZ13" s="308" t="s">
        <v>167</v>
      </c>
      <c r="BA13" s="327"/>
      <c r="BB13" s="328"/>
      <c r="BC13" s="328"/>
      <c r="BD13" s="328"/>
      <c r="BE13" s="328"/>
      <c r="BF13" s="308" t="s">
        <v>30</v>
      </c>
      <c r="BG13" s="308" t="s">
        <v>29</v>
      </c>
      <c r="BH13" s="308" t="s">
        <v>168</v>
      </c>
      <c r="BI13" s="309" t="s">
        <v>1222</v>
      </c>
      <c r="BJ13" s="308" t="s">
        <v>169</v>
      </c>
      <c r="BK13" s="308" t="s">
        <v>170</v>
      </c>
      <c r="BL13" s="308" t="s">
        <v>171</v>
      </c>
      <c r="BM13" s="320" t="s">
        <v>172</v>
      </c>
      <c r="BN13" s="308" t="s">
        <v>173</v>
      </c>
      <c r="BO13" s="308" t="s">
        <v>174</v>
      </c>
      <c r="BP13" s="308" t="s">
        <v>175</v>
      </c>
      <c r="BQ13" s="327"/>
      <c r="BR13" s="328"/>
      <c r="BS13" s="328"/>
      <c r="BT13" s="328"/>
      <c r="BU13" s="328"/>
      <c r="BV13" s="320" t="s">
        <v>5</v>
      </c>
      <c r="BW13" s="312" t="s">
        <v>6</v>
      </c>
      <c r="BX13" s="308" t="s">
        <v>31</v>
      </c>
      <c r="BY13" s="313" t="s">
        <v>176</v>
      </c>
      <c r="BZ13" s="318"/>
      <c r="CA13" s="308" t="s">
        <v>177</v>
      </c>
      <c r="CB13" s="321"/>
      <c r="CC13" s="321"/>
      <c r="CD13" s="321"/>
      <c r="CE13" s="311" t="s">
        <v>178</v>
      </c>
      <c r="CF13" s="348"/>
      <c r="CG13" s="348"/>
      <c r="CH13" s="348"/>
      <c r="CI13" s="308" t="s">
        <v>32</v>
      </c>
      <c r="CJ13" s="321"/>
      <c r="CK13" s="321"/>
      <c r="CL13" s="346" t="s">
        <v>33</v>
      </c>
      <c r="CM13" s="346" t="s">
        <v>35</v>
      </c>
      <c r="CN13" s="346" t="s">
        <v>34</v>
      </c>
      <c r="CO13" s="346" t="s">
        <v>36</v>
      </c>
      <c r="CP13" s="321"/>
      <c r="CQ13" s="321"/>
      <c r="CR13" s="321"/>
      <c r="CS13" s="316"/>
      <c r="CT13" s="316"/>
      <c r="CU13" s="316"/>
      <c r="CV13" s="316"/>
      <c r="CW13" s="316"/>
      <c r="CX13" s="316"/>
    </row>
    <row r="14" spans="1:102" ht="51.75" customHeight="1" x14ac:dyDescent="0.2">
      <c r="A14" s="327"/>
      <c r="B14" s="338"/>
      <c r="C14" s="333"/>
      <c r="D14" s="333"/>
      <c r="E14" s="355"/>
      <c r="F14" s="333"/>
      <c r="G14" s="256" t="s">
        <v>153</v>
      </c>
      <c r="H14" s="256" t="s">
        <v>152</v>
      </c>
      <c r="I14" s="334"/>
      <c r="J14" s="256" t="s">
        <v>156</v>
      </c>
      <c r="K14" s="256" t="s">
        <v>152</v>
      </c>
      <c r="L14" s="256" t="s">
        <v>157</v>
      </c>
      <c r="M14" s="336"/>
      <c r="N14" s="333"/>
      <c r="O14" s="333"/>
      <c r="P14" s="257" t="s">
        <v>160</v>
      </c>
      <c r="Q14" s="257" t="s">
        <v>161</v>
      </c>
      <c r="R14" s="323"/>
      <c r="S14" s="317"/>
      <c r="T14" s="334"/>
      <c r="U14" s="258" t="s">
        <v>180</v>
      </c>
      <c r="V14" s="258" t="s">
        <v>180</v>
      </c>
      <c r="W14" s="258" t="s">
        <v>180</v>
      </c>
      <c r="X14" s="317"/>
      <c r="Y14" s="317"/>
      <c r="Z14" s="317"/>
      <c r="AA14" s="259" t="s">
        <v>184</v>
      </c>
      <c r="AB14" s="259" t="s">
        <v>181</v>
      </c>
      <c r="AC14" s="260" t="s">
        <v>185</v>
      </c>
      <c r="AD14" s="261" t="s">
        <v>182</v>
      </c>
      <c r="AE14" s="258" t="s">
        <v>162</v>
      </c>
      <c r="AF14" s="258" t="s">
        <v>163</v>
      </c>
      <c r="AG14" s="331"/>
      <c r="AH14" s="315"/>
      <c r="AI14" s="317"/>
      <c r="AJ14" s="317"/>
      <c r="AK14" s="323"/>
      <c r="AL14" s="317"/>
      <c r="AM14" s="262" t="s">
        <v>38</v>
      </c>
      <c r="AN14" s="261" t="s">
        <v>186</v>
      </c>
      <c r="AO14" s="317"/>
      <c r="AP14" s="317"/>
      <c r="AQ14" s="258" t="s">
        <v>180</v>
      </c>
      <c r="AR14" s="258" t="s">
        <v>39</v>
      </c>
      <c r="AS14" s="258" t="s">
        <v>40</v>
      </c>
      <c r="AT14" s="258" t="s">
        <v>41</v>
      </c>
      <c r="AU14" s="327"/>
      <c r="AV14" s="319"/>
      <c r="AW14" s="319"/>
      <c r="AX14" s="319"/>
      <c r="AY14" s="326"/>
      <c r="AZ14" s="263" t="s">
        <v>190</v>
      </c>
      <c r="BA14" s="263" t="s">
        <v>104</v>
      </c>
      <c r="BB14" s="264" t="s">
        <v>184</v>
      </c>
      <c r="BC14" s="264" t="s">
        <v>181</v>
      </c>
      <c r="BD14" s="264" t="s">
        <v>185</v>
      </c>
      <c r="BE14" s="264" t="s">
        <v>182</v>
      </c>
      <c r="BF14" s="319"/>
      <c r="BG14" s="319"/>
      <c r="BH14" s="319"/>
      <c r="BI14" s="319"/>
      <c r="BJ14" s="319"/>
      <c r="BK14" s="319"/>
      <c r="BL14" s="319"/>
      <c r="BM14" s="326"/>
      <c r="BN14" s="319"/>
      <c r="BO14" s="319"/>
      <c r="BP14" s="263" t="s">
        <v>191</v>
      </c>
      <c r="BQ14" s="263" t="s">
        <v>102</v>
      </c>
      <c r="BR14" s="264" t="s">
        <v>184</v>
      </c>
      <c r="BS14" s="264" t="s">
        <v>181</v>
      </c>
      <c r="BT14" s="264" t="s">
        <v>185</v>
      </c>
      <c r="BU14" s="264" t="s">
        <v>182</v>
      </c>
      <c r="BV14" s="320"/>
      <c r="BW14" s="312"/>
      <c r="BX14" s="308"/>
      <c r="BY14" s="265" t="s">
        <v>134</v>
      </c>
      <c r="BZ14" s="266" t="s">
        <v>135</v>
      </c>
      <c r="CA14" s="263" t="s">
        <v>184</v>
      </c>
      <c r="CB14" s="263" t="s">
        <v>181</v>
      </c>
      <c r="CC14" s="263" t="s">
        <v>185</v>
      </c>
      <c r="CD14" s="263" t="s">
        <v>182</v>
      </c>
      <c r="CE14" s="264" t="s">
        <v>184</v>
      </c>
      <c r="CF14" s="264" t="s">
        <v>181</v>
      </c>
      <c r="CG14" s="264" t="s">
        <v>185</v>
      </c>
      <c r="CH14" s="264" t="s">
        <v>182</v>
      </c>
      <c r="CI14" s="263" t="s">
        <v>187</v>
      </c>
      <c r="CJ14" s="263" t="s">
        <v>188</v>
      </c>
      <c r="CK14" s="263" t="s">
        <v>183</v>
      </c>
      <c r="CL14" s="346"/>
      <c r="CM14" s="346"/>
      <c r="CN14" s="346"/>
      <c r="CO14" s="267" t="s">
        <v>184</v>
      </c>
      <c r="CP14" s="267" t="s">
        <v>181</v>
      </c>
      <c r="CQ14" s="267" t="s">
        <v>185</v>
      </c>
      <c r="CR14" s="267" t="s">
        <v>182</v>
      </c>
      <c r="CS14" s="316"/>
      <c r="CT14" s="316"/>
      <c r="CU14" s="316"/>
      <c r="CV14" s="316"/>
      <c r="CW14" s="316"/>
      <c r="CX14" s="316"/>
    </row>
    <row r="15" spans="1:102" s="28" customFormat="1" ht="23.25" customHeight="1" x14ac:dyDescent="0.2">
      <c r="A15" s="268"/>
      <c r="B15" s="269" t="s">
        <v>42</v>
      </c>
      <c r="C15" s="270" t="s">
        <v>43</v>
      </c>
      <c r="D15" s="270" t="s">
        <v>44</v>
      </c>
      <c r="E15" s="271" t="s">
        <v>45</v>
      </c>
      <c r="F15" s="270" t="s">
        <v>46</v>
      </c>
      <c r="G15" s="270" t="s">
        <v>47</v>
      </c>
      <c r="H15" s="270" t="s">
        <v>48</v>
      </c>
      <c r="I15" s="270" t="s">
        <v>49</v>
      </c>
      <c r="J15" s="270" t="s">
        <v>50</v>
      </c>
      <c r="K15" s="270" t="s">
        <v>51</v>
      </c>
      <c r="L15" s="270" t="s">
        <v>112</v>
      </c>
      <c r="M15" s="272">
        <v>11</v>
      </c>
      <c r="N15" s="270" t="s">
        <v>53</v>
      </c>
      <c r="O15" s="270" t="s">
        <v>54</v>
      </c>
      <c r="P15" s="273" t="s">
        <v>55</v>
      </c>
      <c r="Q15" s="273" t="s">
        <v>56</v>
      </c>
      <c r="R15" s="274" t="s">
        <v>57</v>
      </c>
      <c r="S15" s="275" t="s">
        <v>58</v>
      </c>
      <c r="T15" s="270" t="s">
        <v>59</v>
      </c>
      <c r="U15" s="275">
        <v>15</v>
      </c>
      <c r="V15" s="275" t="s">
        <v>52</v>
      </c>
      <c r="W15" s="275" t="s">
        <v>60</v>
      </c>
      <c r="X15" s="275" t="s">
        <v>61</v>
      </c>
      <c r="Y15" s="275" t="s">
        <v>62</v>
      </c>
      <c r="Z15" s="275" t="s">
        <v>63</v>
      </c>
      <c r="AA15" s="276" t="s">
        <v>64</v>
      </c>
      <c r="AB15" s="276" t="s">
        <v>65</v>
      </c>
      <c r="AC15" s="301" t="s">
        <v>66</v>
      </c>
      <c r="AD15" s="277" t="s">
        <v>67</v>
      </c>
      <c r="AE15" s="275" t="s">
        <v>68</v>
      </c>
      <c r="AF15" s="275" t="s">
        <v>69</v>
      </c>
      <c r="AG15" s="278" t="s">
        <v>70</v>
      </c>
      <c r="AH15" s="279" t="s">
        <v>71</v>
      </c>
      <c r="AI15" s="275" t="s">
        <v>72</v>
      </c>
      <c r="AJ15" s="275" t="s">
        <v>73</v>
      </c>
      <c r="AK15" s="274" t="s">
        <v>74</v>
      </c>
      <c r="AL15" s="275" t="s">
        <v>121</v>
      </c>
      <c r="AM15" s="280" t="s">
        <v>113</v>
      </c>
      <c r="AN15" s="276" t="s">
        <v>114</v>
      </c>
      <c r="AO15" s="275" t="s">
        <v>115</v>
      </c>
      <c r="AP15" s="275" t="s">
        <v>75</v>
      </c>
      <c r="AQ15" s="275" t="s">
        <v>76</v>
      </c>
      <c r="AR15" s="275" t="s">
        <v>116</v>
      </c>
      <c r="AS15" s="275" t="s">
        <v>117</v>
      </c>
      <c r="AT15" s="275" t="s">
        <v>118</v>
      </c>
      <c r="AU15" s="281" t="s">
        <v>119</v>
      </c>
      <c r="AV15" s="282" t="s">
        <v>77</v>
      </c>
      <c r="AW15" s="283" t="s">
        <v>78</v>
      </c>
      <c r="AX15" s="283" t="s">
        <v>79</v>
      </c>
      <c r="AY15" s="284" t="s">
        <v>80</v>
      </c>
      <c r="AZ15" s="285" t="s">
        <v>122</v>
      </c>
      <c r="BA15" s="285" t="s">
        <v>123</v>
      </c>
      <c r="BB15" s="286" t="s">
        <v>81</v>
      </c>
      <c r="BC15" s="286" t="s">
        <v>82</v>
      </c>
      <c r="BD15" s="286" t="s">
        <v>124</v>
      </c>
      <c r="BE15" s="286" t="s">
        <v>125</v>
      </c>
      <c r="BF15" s="285" t="s">
        <v>83</v>
      </c>
      <c r="BG15" s="282" t="s">
        <v>84</v>
      </c>
      <c r="BH15" s="285" t="s">
        <v>85</v>
      </c>
      <c r="BI15" s="283" t="s">
        <v>86</v>
      </c>
      <c r="BJ15" s="285" t="s">
        <v>87</v>
      </c>
      <c r="BK15" s="285" t="s">
        <v>88</v>
      </c>
      <c r="BL15" s="285" t="s">
        <v>89</v>
      </c>
      <c r="BM15" s="284" t="s">
        <v>90</v>
      </c>
      <c r="BN15" s="285" t="s">
        <v>91</v>
      </c>
      <c r="BO15" s="285" t="s">
        <v>92</v>
      </c>
      <c r="BP15" s="285" t="s">
        <v>126</v>
      </c>
      <c r="BQ15" s="285" t="s">
        <v>127</v>
      </c>
      <c r="BR15" s="287" t="s">
        <v>93</v>
      </c>
      <c r="BS15" s="287" t="s">
        <v>94</v>
      </c>
      <c r="BT15" s="287" t="s">
        <v>128</v>
      </c>
      <c r="BU15" s="287" t="s">
        <v>95</v>
      </c>
      <c r="BV15" s="284" t="s">
        <v>129</v>
      </c>
      <c r="BW15" s="285" t="s">
        <v>130</v>
      </c>
      <c r="BX15" s="266" t="s">
        <v>131</v>
      </c>
      <c r="BY15" s="288" t="s">
        <v>132</v>
      </c>
      <c r="BZ15" s="285" t="s">
        <v>133</v>
      </c>
      <c r="CA15" s="285" t="s">
        <v>96</v>
      </c>
      <c r="CB15" s="285" t="s">
        <v>136</v>
      </c>
      <c r="CC15" s="285" t="s">
        <v>137</v>
      </c>
      <c r="CD15" s="285" t="s">
        <v>138</v>
      </c>
      <c r="CE15" s="286" t="s">
        <v>139</v>
      </c>
      <c r="CF15" s="286" t="s">
        <v>140</v>
      </c>
      <c r="CG15" s="287" t="s">
        <v>141</v>
      </c>
      <c r="CH15" s="287" t="s">
        <v>142</v>
      </c>
      <c r="CI15" s="285" t="s">
        <v>143</v>
      </c>
      <c r="CJ15" s="285" t="s">
        <v>97</v>
      </c>
      <c r="CK15" s="285" t="s">
        <v>98</v>
      </c>
      <c r="CL15" s="289" t="s">
        <v>144</v>
      </c>
      <c r="CM15" s="289" t="s">
        <v>145</v>
      </c>
      <c r="CN15" s="289" t="s">
        <v>146</v>
      </c>
      <c r="CO15" s="289" t="s">
        <v>99</v>
      </c>
      <c r="CP15" s="289" t="s">
        <v>147</v>
      </c>
      <c r="CQ15" s="289" t="s">
        <v>148</v>
      </c>
      <c r="CR15" s="289" t="s">
        <v>100</v>
      </c>
      <c r="CS15" s="275" t="s">
        <v>101</v>
      </c>
      <c r="CT15" s="275" t="s">
        <v>192</v>
      </c>
      <c r="CU15" s="275" t="s">
        <v>193</v>
      </c>
      <c r="CV15" s="275" t="s">
        <v>194</v>
      </c>
      <c r="CW15" s="275" t="s">
        <v>195</v>
      </c>
      <c r="CX15" s="275" t="s">
        <v>196</v>
      </c>
    </row>
    <row r="16" spans="1:102" s="16" customFormat="1" ht="26.25" customHeight="1" x14ac:dyDescent="0.2">
      <c r="A16" s="47" t="s">
        <v>926</v>
      </c>
      <c r="B16" s="8">
        <v>1</v>
      </c>
      <c r="C16" s="48" t="s">
        <v>205</v>
      </c>
      <c r="D16" s="48" t="s">
        <v>253</v>
      </c>
      <c r="E16" s="48" t="s">
        <v>805</v>
      </c>
      <c r="F16" s="48" t="s">
        <v>334</v>
      </c>
      <c r="G16" s="48">
        <v>876</v>
      </c>
      <c r="H16" s="49" t="s">
        <v>373</v>
      </c>
      <c r="I16" s="49">
        <v>1</v>
      </c>
      <c r="J16" s="49" t="s">
        <v>379</v>
      </c>
      <c r="K16" s="49" t="s">
        <v>1093</v>
      </c>
      <c r="L16" s="8"/>
      <c r="M16" s="187">
        <v>20120616</v>
      </c>
      <c r="N16" s="50" t="s">
        <v>505</v>
      </c>
      <c r="O16" s="8"/>
      <c r="P16" s="49" t="s">
        <v>424</v>
      </c>
      <c r="Q16" s="49" t="s">
        <v>425</v>
      </c>
      <c r="R16" s="49" t="s">
        <v>429</v>
      </c>
      <c r="S16" s="51"/>
      <c r="T16" s="50"/>
      <c r="U16" s="49" t="s">
        <v>435</v>
      </c>
      <c r="V16" s="8" t="s">
        <v>436</v>
      </c>
      <c r="W16" s="49" t="s">
        <v>435</v>
      </c>
      <c r="X16" s="4" t="s">
        <v>806</v>
      </c>
      <c r="Y16" s="4" t="s">
        <v>436</v>
      </c>
      <c r="Z16" s="4" t="s">
        <v>456</v>
      </c>
      <c r="AA16" s="173">
        <f t="shared" ref="AA16:AA22" si="0">AB16/1.2</f>
        <v>16767180</v>
      </c>
      <c r="AB16" s="187">
        <v>20120616</v>
      </c>
      <c r="AC16" s="183">
        <v>0</v>
      </c>
      <c r="AD16" s="188">
        <v>0</v>
      </c>
      <c r="AE16" s="4" t="s">
        <v>457</v>
      </c>
      <c r="AF16" s="4" t="s">
        <v>77</v>
      </c>
      <c r="AG16" s="11" t="s">
        <v>807</v>
      </c>
      <c r="AH16" s="50" t="s">
        <v>436</v>
      </c>
      <c r="AI16" s="8" t="s">
        <v>468</v>
      </c>
      <c r="AJ16" s="4"/>
      <c r="AK16" s="4" t="s">
        <v>1068</v>
      </c>
      <c r="AL16" s="29"/>
      <c r="AM16" s="4" t="s">
        <v>481</v>
      </c>
      <c r="AN16" s="184">
        <v>0</v>
      </c>
      <c r="AO16" s="1" t="s">
        <v>483</v>
      </c>
      <c r="AP16" s="50" t="s">
        <v>1280</v>
      </c>
      <c r="AQ16" s="4" t="s">
        <v>436</v>
      </c>
      <c r="AR16" s="52"/>
      <c r="AS16" s="29"/>
      <c r="AT16" s="29"/>
      <c r="AU16" s="29"/>
      <c r="AV16" s="53"/>
      <c r="AW16" s="50"/>
      <c r="AX16" s="54"/>
      <c r="AY16" s="4"/>
      <c r="AZ16" s="55"/>
      <c r="BA16" s="55"/>
      <c r="BB16" s="200">
        <v>0</v>
      </c>
      <c r="BC16" s="187">
        <v>0</v>
      </c>
      <c r="BD16" s="187">
        <v>0</v>
      </c>
      <c r="BE16" s="200">
        <v>0</v>
      </c>
      <c r="BF16" s="8"/>
      <c r="BG16" s="8"/>
      <c r="BH16" s="57"/>
      <c r="BI16" s="1"/>
      <c r="BJ16" s="58"/>
      <c r="BK16" s="58"/>
      <c r="BL16" s="58"/>
      <c r="BM16" s="1"/>
      <c r="BN16" s="8"/>
      <c r="BO16" s="8"/>
      <c r="BP16" s="55"/>
      <c r="BQ16" s="55"/>
      <c r="BR16" s="200">
        <v>0</v>
      </c>
      <c r="BS16" s="205">
        <v>0</v>
      </c>
      <c r="BT16" s="187">
        <v>0</v>
      </c>
      <c r="BU16" s="200">
        <v>0</v>
      </c>
      <c r="BV16" s="4"/>
      <c r="BW16" s="4"/>
      <c r="BX16" s="4"/>
      <c r="BY16" s="11"/>
      <c r="BZ16" s="4"/>
      <c r="CA16" s="2"/>
      <c r="CB16" s="2"/>
      <c r="CC16" s="2"/>
      <c r="CD16" s="2"/>
      <c r="CE16" s="200">
        <v>0</v>
      </c>
      <c r="CF16" s="200">
        <v>0</v>
      </c>
      <c r="CG16" s="200">
        <v>0</v>
      </c>
      <c r="CH16" s="200">
        <v>0</v>
      </c>
      <c r="CI16" s="55"/>
      <c r="CJ16" s="55"/>
      <c r="CK16" s="55"/>
      <c r="CL16" s="29"/>
      <c r="CM16" s="29"/>
      <c r="CN16" s="29"/>
      <c r="CO16" s="55"/>
      <c r="CP16" s="55"/>
      <c r="CQ16" s="55"/>
      <c r="CR16" s="55"/>
      <c r="CS16" s="4" t="s">
        <v>495</v>
      </c>
      <c r="CT16" s="29"/>
      <c r="CU16" s="29"/>
      <c r="CV16" s="29"/>
      <c r="CW16" s="29"/>
      <c r="CX16" s="29"/>
    </row>
    <row r="17" spans="1:106" s="16" customFormat="1" ht="39.75" customHeight="1" x14ac:dyDescent="0.2">
      <c r="A17" s="47" t="s">
        <v>924</v>
      </c>
      <c r="B17" s="8">
        <v>2</v>
      </c>
      <c r="C17" s="59" t="s">
        <v>205</v>
      </c>
      <c r="D17" s="59" t="s">
        <v>253</v>
      </c>
      <c r="E17" s="59" t="s">
        <v>281</v>
      </c>
      <c r="F17" s="59" t="s">
        <v>334</v>
      </c>
      <c r="G17" s="59" t="s">
        <v>371</v>
      </c>
      <c r="H17" s="49" t="s">
        <v>373</v>
      </c>
      <c r="I17" s="60">
        <v>1</v>
      </c>
      <c r="J17" s="60" t="s">
        <v>379</v>
      </c>
      <c r="K17" s="60" t="s">
        <v>1093</v>
      </c>
      <c r="L17" s="8"/>
      <c r="M17" s="246">
        <v>19292688.129999999</v>
      </c>
      <c r="N17" s="50" t="s">
        <v>505</v>
      </c>
      <c r="O17" s="8"/>
      <c r="P17" s="60" t="s">
        <v>407</v>
      </c>
      <c r="Q17" s="60" t="s">
        <v>417</v>
      </c>
      <c r="R17" s="60" t="s">
        <v>429</v>
      </c>
      <c r="S17" s="61"/>
      <c r="T17" s="50"/>
      <c r="U17" s="49" t="s">
        <v>435</v>
      </c>
      <c r="V17" s="8" t="s">
        <v>436</v>
      </c>
      <c r="W17" s="49" t="s">
        <v>435</v>
      </c>
      <c r="X17" s="62" t="s">
        <v>440</v>
      </c>
      <c r="Y17" s="62" t="s">
        <v>436</v>
      </c>
      <c r="Z17" s="4" t="s">
        <v>456</v>
      </c>
      <c r="AA17" s="241">
        <f t="shared" si="0"/>
        <v>16077240.108333332</v>
      </c>
      <c r="AB17" s="246">
        <v>19292688.129999999</v>
      </c>
      <c r="AC17" s="302">
        <f>AD17/1.2</f>
        <v>16077240.108333332</v>
      </c>
      <c r="AD17" s="303">
        <f>AB17</f>
        <v>19292688.129999999</v>
      </c>
      <c r="AE17" s="62" t="s">
        <v>457</v>
      </c>
      <c r="AF17" s="62" t="s">
        <v>77</v>
      </c>
      <c r="AG17" s="64">
        <v>43819</v>
      </c>
      <c r="AH17" s="50" t="s">
        <v>436</v>
      </c>
      <c r="AI17" s="8" t="s">
        <v>468</v>
      </c>
      <c r="AJ17" s="62"/>
      <c r="AK17" s="62" t="s">
        <v>480</v>
      </c>
      <c r="AL17" s="29"/>
      <c r="AM17" s="62" t="s">
        <v>481</v>
      </c>
      <c r="AN17" s="292">
        <f>AC17</f>
        <v>16077240.108333332</v>
      </c>
      <c r="AO17" s="62" t="s">
        <v>483</v>
      </c>
      <c r="AP17" s="164" t="s">
        <v>1280</v>
      </c>
      <c r="AQ17" s="62" t="s">
        <v>436</v>
      </c>
      <c r="AR17" s="52"/>
      <c r="AS17" s="29"/>
      <c r="AT17" s="29"/>
      <c r="AU17" s="29"/>
      <c r="AV17" s="53">
        <v>31908586899</v>
      </c>
      <c r="AW17" s="80">
        <v>43797</v>
      </c>
      <c r="AX17" s="250" t="s">
        <v>706</v>
      </c>
      <c r="AY17" s="62" t="s">
        <v>1015</v>
      </c>
      <c r="AZ17" s="29"/>
      <c r="BA17" s="29"/>
      <c r="BB17" s="252">
        <f>BC17/1.2</f>
        <v>15876134.5</v>
      </c>
      <c r="BC17" s="251">
        <v>19051361.399999999</v>
      </c>
      <c r="BD17" s="246">
        <f>BE17/1.2</f>
        <v>15876134.5</v>
      </c>
      <c r="BE17" s="252">
        <f>BC17</f>
        <v>19051361.399999999</v>
      </c>
      <c r="BF17" s="8" t="s">
        <v>436</v>
      </c>
      <c r="BG17" s="8" t="s">
        <v>436</v>
      </c>
      <c r="BH17" s="65">
        <v>43812</v>
      </c>
      <c r="BI17" s="66" t="s">
        <v>1307</v>
      </c>
      <c r="BJ17" s="67">
        <v>1</v>
      </c>
      <c r="BK17" s="67">
        <v>0</v>
      </c>
      <c r="BL17" s="67">
        <v>0</v>
      </c>
      <c r="BM17" s="66" t="s">
        <v>493</v>
      </c>
      <c r="BN17" s="8">
        <v>0</v>
      </c>
      <c r="BO17" s="8">
        <v>0</v>
      </c>
      <c r="BP17" s="29"/>
      <c r="BQ17" s="29"/>
      <c r="BR17" s="209">
        <f>BS17/1.2</f>
        <v>15676146</v>
      </c>
      <c r="BS17" s="252">
        <v>18811375.199999999</v>
      </c>
      <c r="BT17" s="241">
        <f>BU17/1.2</f>
        <v>15676146</v>
      </c>
      <c r="BU17" s="252">
        <f>BS17</f>
        <v>18811375.199999999</v>
      </c>
      <c r="BV17" s="62" t="s">
        <v>1016</v>
      </c>
      <c r="BW17" s="62" t="s">
        <v>1017</v>
      </c>
      <c r="BX17" s="62" t="s">
        <v>583</v>
      </c>
      <c r="BY17" s="64">
        <v>43826</v>
      </c>
      <c r="BZ17" s="172" t="s">
        <v>1018</v>
      </c>
      <c r="CA17" s="63"/>
      <c r="CB17" s="63"/>
      <c r="CC17" s="63"/>
      <c r="CD17" s="63"/>
      <c r="CE17" s="252">
        <f>CF17/1.2</f>
        <v>17717710.833333336</v>
      </c>
      <c r="CF17" s="252">
        <v>21261253</v>
      </c>
      <c r="CG17" s="252">
        <f>CH17/1.2</f>
        <v>17717710.833333336</v>
      </c>
      <c r="CH17" s="252">
        <f>CF17</f>
        <v>21261253</v>
      </c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4" t="s">
        <v>495</v>
      </c>
      <c r="CT17" s="29"/>
      <c r="CU17" s="29"/>
      <c r="CV17" s="29"/>
      <c r="CW17" s="29"/>
      <c r="CX17" s="29"/>
    </row>
    <row r="18" spans="1:106" s="16" customFormat="1" ht="30" customHeight="1" x14ac:dyDescent="0.2">
      <c r="A18" s="47" t="s">
        <v>927</v>
      </c>
      <c r="B18" s="8">
        <v>3</v>
      </c>
      <c r="C18" s="68" t="s">
        <v>206</v>
      </c>
      <c r="D18" s="68" t="s">
        <v>254</v>
      </c>
      <c r="E18" s="68" t="s">
        <v>841</v>
      </c>
      <c r="F18" s="68" t="s">
        <v>335</v>
      </c>
      <c r="G18" s="48">
        <v>876</v>
      </c>
      <c r="H18" s="49" t="s">
        <v>373</v>
      </c>
      <c r="I18" s="49">
        <v>1</v>
      </c>
      <c r="J18" s="1" t="s">
        <v>380</v>
      </c>
      <c r="K18" s="1" t="s">
        <v>388</v>
      </c>
      <c r="L18" s="8"/>
      <c r="M18" s="173">
        <v>2665971.46</v>
      </c>
      <c r="N18" s="50" t="s">
        <v>505</v>
      </c>
      <c r="O18" s="8"/>
      <c r="P18" s="49" t="s">
        <v>424</v>
      </c>
      <c r="Q18" s="1" t="s">
        <v>425</v>
      </c>
      <c r="R18" s="1" t="s">
        <v>429</v>
      </c>
      <c r="S18" s="9"/>
      <c r="T18" s="50"/>
      <c r="U18" s="1" t="s">
        <v>435</v>
      </c>
      <c r="V18" s="8" t="s">
        <v>436</v>
      </c>
      <c r="W18" s="1" t="s">
        <v>435</v>
      </c>
      <c r="X18" s="1" t="s">
        <v>842</v>
      </c>
      <c r="Y18" s="1" t="s">
        <v>453</v>
      </c>
      <c r="Z18" s="4" t="s">
        <v>456</v>
      </c>
      <c r="AA18" s="173">
        <f t="shared" si="0"/>
        <v>2221642.8833333333</v>
      </c>
      <c r="AB18" s="173">
        <f t="shared" ref="AB18:AB26" si="1">M18</f>
        <v>2665971.46</v>
      </c>
      <c r="AC18" s="169">
        <v>0</v>
      </c>
      <c r="AD18" s="169">
        <v>0</v>
      </c>
      <c r="AE18" s="1" t="s">
        <v>457</v>
      </c>
      <c r="AF18" s="1">
        <v>13</v>
      </c>
      <c r="AG18" s="11" t="s">
        <v>808</v>
      </c>
      <c r="AH18" s="50" t="s">
        <v>436</v>
      </c>
      <c r="AI18" s="8" t="s">
        <v>468</v>
      </c>
      <c r="AJ18" s="1"/>
      <c r="AK18" s="4" t="s">
        <v>1068</v>
      </c>
      <c r="AL18" s="29"/>
      <c r="AM18" s="1" t="s">
        <v>481</v>
      </c>
      <c r="AN18" s="210">
        <f>AC18</f>
        <v>0</v>
      </c>
      <c r="AO18" s="1" t="s">
        <v>718</v>
      </c>
      <c r="AP18" s="4" t="s">
        <v>1023</v>
      </c>
      <c r="AQ18" s="1" t="s">
        <v>436</v>
      </c>
      <c r="AR18" s="52"/>
      <c r="AS18" s="29"/>
      <c r="AT18" s="29"/>
      <c r="AU18" s="29"/>
      <c r="AV18" s="53"/>
      <c r="AW18" s="50"/>
      <c r="AX18" s="54"/>
      <c r="AY18" s="4"/>
      <c r="AZ18" s="29"/>
      <c r="BA18" s="29"/>
      <c r="BB18" s="200">
        <v>0</v>
      </c>
      <c r="BC18" s="187">
        <v>0</v>
      </c>
      <c r="BD18" s="187">
        <v>0</v>
      </c>
      <c r="BE18" s="200">
        <v>0</v>
      </c>
      <c r="BF18" s="8"/>
      <c r="BG18" s="8"/>
      <c r="BH18" s="70"/>
      <c r="BI18" s="1"/>
      <c r="BJ18" s="58"/>
      <c r="BK18" s="58"/>
      <c r="BL18" s="58"/>
      <c r="BM18" s="2"/>
      <c r="BN18" s="8"/>
      <c r="BO18" s="8"/>
      <c r="BP18" s="29"/>
      <c r="BQ18" s="29"/>
      <c r="BR18" s="200">
        <v>0</v>
      </c>
      <c r="BS18" s="205">
        <v>0</v>
      </c>
      <c r="BT18" s="187">
        <v>0</v>
      </c>
      <c r="BU18" s="200">
        <v>0</v>
      </c>
      <c r="BV18" s="1"/>
      <c r="BW18" s="4"/>
      <c r="BX18" s="1"/>
      <c r="BY18" s="11"/>
      <c r="BZ18" s="4"/>
      <c r="CA18" s="69"/>
      <c r="CB18" s="2"/>
      <c r="CC18" s="69"/>
      <c r="CD18" s="2"/>
      <c r="CE18" s="200">
        <v>0</v>
      </c>
      <c r="CF18" s="200">
        <v>0</v>
      </c>
      <c r="CG18" s="200">
        <v>0</v>
      </c>
      <c r="CH18" s="200">
        <v>0</v>
      </c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1" t="s">
        <v>496</v>
      </c>
      <c r="CT18" s="50"/>
      <c r="CU18" s="29"/>
      <c r="CV18" s="29"/>
      <c r="CW18" s="29"/>
      <c r="CX18" s="29"/>
    </row>
    <row r="19" spans="1:106" s="16" customFormat="1" ht="45.75" customHeight="1" x14ac:dyDescent="0.2">
      <c r="A19" s="47" t="s">
        <v>928</v>
      </c>
      <c r="B19" s="8">
        <v>4</v>
      </c>
      <c r="C19" s="68" t="s">
        <v>206</v>
      </c>
      <c r="D19" s="68" t="s">
        <v>254</v>
      </c>
      <c r="E19" s="68" t="s">
        <v>843</v>
      </c>
      <c r="F19" s="68" t="s">
        <v>335</v>
      </c>
      <c r="G19" s="48">
        <v>876</v>
      </c>
      <c r="H19" s="49" t="s">
        <v>373</v>
      </c>
      <c r="I19" s="49">
        <v>1</v>
      </c>
      <c r="J19" s="1" t="s">
        <v>381</v>
      </c>
      <c r="K19" s="1" t="s">
        <v>389</v>
      </c>
      <c r="L19" s="8"/>
      <c r="M19" s="173">
        <v>19451951.780000001</v>
      </c>
      <c r="N19" s="50" t="s">
        <v>505</v>
      </c>
      <c r="O19" s="8"/>
      <c r="P19" s="49" t="s">
        <v>424</v>
      </c>
      <c r="Q19" s="1" t="s">
        <v>425</v>
      </c>
      <c r="R19" s="1" t="s">
        <v>429</v>
      </c>
      <c r="S19" s="9"/>
      <c r="T19" s="50"/>
      <c r="U19" s="1" t="s">
        <v>435</v>
      </c>
      <c r="V19" s="8" t="s">
        <v>436</v>
      </c>
      <c r="W19" s="1" t="s">
        <v>435</v>
      </c>
      <c r="X19" s="1" t="s">
        <v>842</v>
      </c>
      <c r="Y19" s="1" t="s">
        <v>453</v>
      </c>
      <c r="Z19" s="4" t="s">
        <v>456</v>
      </c>
      <c r="AA19" s="173">
        <f t="shared" si="0"/>
        <v>16209959.816666668</v>
      </c>
      <c r="AB19" s="173">
        <f t="shared" si="1"/>
        <v>19451951.780000001</v>
      </c>
      <c r="AC19" s="169">
        <v>0</v>
      </c>
      <c r="AD19" s="169">
        <v>0</v>
      </c>
      <c r="AE19" s="1" t="s">
        <v>457</v>
      </c>
      <c r="AF19" s="1">
        <v>13</v>
      </c>
      <c r="AG19" s="11" t="s">
        <v>808</v>
      </c>
      <c r="AH19" s="50" t="s">
        <v>436</v>
      </c>
      <c r="AI19" s="8" t="s">
        <v>468</v>
      </c>
      <c r="AJ19" s="1"/>
      <c r="AK19" s="4" t="s">
        <v>1068</v>
      </c>
      <c r="AL19" s="29"/>
      <c r="AM19" s="1" t="s">
        <v>481</v>
      </c>
      <c r="AN19" s="210">
        <v>0</v>
      </c>
      <c r="AO19" s="1" t="s">
        <v>718</v>
      </c>
      <c r="AP19" s="4" t="s">
        <v>1023</v>
      </c>
      <c r="AQ19" s="1" t="s">
        <v>436</v>
      </c>
      <c r="AR19" s="52"/>
      <c r="AS19" s="29"/>
      <c r="AT19" s="29"/>
      <c r="AU19" s="29"/>
      <c r="AV19" s="53"/>
      <c r="AW19" s="50"/>
      <c r="AX19" s="54"/>
      <c r="AY19" s="4"/>
      <c r="AZ19" s="29"/>
      <c r="BA19" s="29"/>
      <c r="BB19" s="200">
        <v>0</v>
      </c>
      <c r="BC19" s="187">
        <v>0</v>
      </c>
      <c r="BD19" s="187">
        <v>0</v>
      </c>
      <c r="BE19" s="200">
        <v>0</v>
      </c>
      <c r="BF19" s="8"/>
      <c r="BG19" s="8"/>
      <c r="BH19" s="70"/>
      <c r="BI19" s="1"/>
      <c r="BJ19" s="58"/>
      <c r="BK19" s="58"/>
      <c r="BL19" s="58"/>
      <c r="BM19" s="2"/>
      <c r="BN19" s="8"/>
      <c r="BO19" s="8"/>
      <c r="BP19" s="29"/>
      <c r="BQ19" s="29"/>
      <c r="BR19" s="200">
        <v>0</v>
      </c>
      <c r="BS19" s="205">
        <v>0</v>
      </c>
      <c r="BT19" s="187">
        <v>0</v>
      </c>
      <c r="BU19" s="200">
        <v>0</v>
      </c>
      <c r="BV19" s="1"/>
      <c r="BW19" s="4"/>
      <c r="BX19" s="1"/>
      <c r="BY19" s="11"/>
      <c r="BZ19" s="4"/>
      <c r="CA19" s="69"/>
      <c r="CB19" s="2"/>
      <c r="CC19" s="69"/>
      <c r="CD19" s="2"/>
      <c r="CE19" s="200">
        <v>0</v>
      </c>
      <c r="CF19" s="200">
        <v>0</v>
      </c>
      <c r="CG19" s="200">
        <v>0</v>
      </c>
      <c r="CH19" s="200">
        <v>0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1" t="s">
        <v>496</v>
      </c>
      <c r="CT19" s="50"/>
      <c r="CU19" s="29"/>
      <c r="CV19" s="29"/>
      <c r="CW19" s="29"/>
      <c r="CX19" s="29"/>
    </row>
    <row r="20" spans="1:106" s="16" customFormat="1" ht="36" customHeight="1" x14ac:dyDescent="0.2">
      <c r="A20" s="47" t="s">
        <v>929</v>
      </c>
      <c r="B20" s="8">
        <v>5</v>
      </c>
      <c r="C20" s="68" t="s">
        <v>206</v>
      </c>
      <c r="D20" s="68" t="s">
        <v>254</v>
      </c>
      <c r="E20" s="68" t="s">
        <v>844</v>
      </c>
      <c r="F20" s="68" t="s">
        <v>335</v>
      </c>
      <c r="G20" s="48">
        <v>876</v>
      </c>
      <c r="H20" s="49" t="s">
        <v>373</v>
      </c>
      <c r="I20" s="49">
        <v>1</v>
      </c>
      <c r="J20" s="1" t="s">
        <v>382</v>
      </c>
      <c r="K20" s="1" t="s">
        <v>390</v>
      </c>
      <c r="L20" s="8"/>
      <c r="M20" s="173">
        <v>4895925.05</v>
      </c>
      <c r="N20" s="50" t="s">
        <v>505</v>
      </c>
      <c r="O20" s="8"/>
      <c r="P20" s="49" t="s">
        <v>424</v>
      </c>
      <c r="Q20" s="1" t="s">
        <v>425</v>
      </c>
      <c r="R20" s="1" t="s">
        <v>429</v>
      </c>
      <c r="S20" s="9"/>
      <c r="T20" s="50"/>
      <c r="U20" s="1" t="s">
        <v>435</v>
      </c>
      <c r="V20" s="8" t="s">
        <v>436</v>
      </c>
      <c r="W20" s="1" t="s">
        <v>435</v>
      </c>
      <c r="X20" s="1" t="s">
        <v>842</v>
      </c>
      <c r="Y20" s="1" t="s">
        <v>453</v>
      </c>
      <c r="Z20" s="4" t="s">
        <v>456</v>
      </c>
      <c r="AA20" s="173">
        <f t="shared" si="0"/>
        <v>4079937.5416666665</v>
      </c>
      <c r="AB20" s="173">
        <f t="shared" si="1"/>
        <v>4895925.05</v>
      </c>
      <c r="AC20" s="169">
        <v>0</v>
      </c>
      <c r="AD20" s="169">
        <v>0</v>
      </c>
      <c r="AE20" s="1" t="s">
        <v>457</v>
      </c>
      <c r="AF20" s="1">
        <v>13</v>
      </c>
      <c r="AG20" s="11" t="s">
        <v>808</v>
      </c>
      <c r="AH20" s="50" t="s">
        <v>436</v>
      </c>
      <c r="AI20" s="8" t="s">
        <v>468</v>
      </c>
      <c r="AJ20" s="1"/>
      <c r="AK20" s="4" t="s">
        <v>1068</v>
      </c>
      <c r="AL20" s="29"/>
      <c r="AM20" s="1" t="s">
        <v>481</v>
      </c>
      <c r="AN20" s="210">
        <v>0</v>
      </c>
      <c r="AO20" s="1" t="s">
        <v>718</v>
      </c>
      <c r="AP20" s="4" t="s">
        <v>1023</v>
      </c>
      <c r="AQ20" s="1" t="s">
        <v>436</v>
      </c>
      <c r="AR20" s="52"/>
      <c r="AS20" s="29"/>
      <c r="AT20" s="29"/>
      <c r="AU20" s="29"/>
      <c r="AV20" s="53"/>
      <c r="AW20" s="50"/>
      <c r="AX20" s="54"/>
      <c r="AY20" s="4"/>
      <c r="AZ20" s="29"/>
      <c r="BA20" s="29"/>
      <c r="BB20" s="200">
        <v>0</v>
      </c>
      <c r="BC20" s="187">
        <v>0</v>
      </c>
      <c r="BD20" s="187">
        <v>0</v>
      </c>
      <c r="BE20" s="200">
        <v>0</v>
      </c>
      <c r="BF20" s="8"/>
      <c r="BG20" s="8"/>
      <c r="BH20" s="70"/>
      <c r="BI20" s="1"/>
      <c r="BJ20" s="58"/>
      <c r="BK20" s="58"/>
      <c r="BL20" s="58"/>
      <c r="BM20" s="2"/>
      <c r="BN20" s="8"/>
      <c r="BO20" s="8"/>
      <c r="BP20" s="29"/>
      <c r="BQ20" s="29"/>
      <c r="BR20" s="200">
        <v>0</v>
      </c>
      <c r="BS20" s="205">
        <v>0</v>
      </c>
      <c r="BT20" s="187">
        <v>0</v>
      </c>
      <c r="BU20" s="200">
        <v>0</v>
      </c>
      <c r="BV20" s="1"/>
      <c r="BW20" s="4"/>
      <c r="BX20" s="1"/>
      <c r="BY20" s="11"/>
      <c r="BZ20" s="4"/>
      <c r="CA20" s="6"/>
      <c r="CB20" s="3"/>
      <c r="CC20" s="6"/>
      <c r="CD20" s="3"/>
      <c r="CE20" s="200">
        <v>0</v>
      </c>
      <c r="CF20" s="200">
        <v>0</v>
      </c>
      <c r="CG20" s="200">
        <v>0</v>
      </c>
      <c r="CH20" s="200">
        <v>0</v>
      </c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1" t="s">
        <v>496</v>
      </c>
      <c r="CT20" s="50"/>
      <c r="CU20" s="29"/>
      <c r="CV20" s="47"/>
      <c r="CW20" s="47"/>
      <c r="CX20" s="47"/>
      <c r="CY20" s="71"/>
      <c r="CZ20" s="71"/>
      <c r="DA20" s="20"/>
      <c r="DB20" s="20"/>
    </row>
    <row r="21" spans="1:106" s="16" customFormat="1" ht="32.25" customHeight="1" x14ac:dyDescent="0.2">
      <c r="A21" s="47" t="s">
        <v>930</v>
      </c>
      <c r="B21" s="8">
        <v>6</v>
      </c>
      <c r="C21" s="68" t="s">
        <v>206</v>
      </c>
      <c r="D21" s="68" t="s">
        <v>254</v>
      </c>
      <c r="E21" s="68" t="s">
        <v>845</v>
      </c>
      <c r="F21" s="68" t="s">
        <v>335</v>
      </c>
      <c r="G21" s="48">
        <v>876</v>
      </c>
      <c r="H21" s="49" t="s">
        <v>373</v>
      </c>
      <c r="I21" s="49">
        <v>1</v>
      </c>
      <c r="J21" s="1">
        <v>60.07</v>
      </c>
      <c r="K21" s="1" t="s">
        <v>391</v>
      </c>
      <c r="L21" s="8"/>
      <c r="M21" s="173">
        <v>2825351.71</v>
      </c>
      <c r="N21" s="50" t="s">
        <v>505</v>
      </c>
      <c r="O21" s="8"/>
      <c r="P21" s="49" t="s">
        <v>424</v>
      </c>
      <c r="Q21" s="1" t="s">
        <v>425</v>
      </c>
      <c r="R21" s="1" t="s">
        <v>429</v>
      </c>
      <c r="S21" s="9"/>
      <c r="T21" s="50"/>
      <c r="U21" s="1" t="s">
        <v>435</v>
      </c>
      <c r="V21" s="8" t="s">
        <v>436</v>
      </c>
      <c r="W21" s="1" t="s">
        <v>435</v>
      </c>
      <c r="X21" s="1" t="s">
        <v>842</v>
      </c>
      <c r="Y21" s="1" t="s">
        <v>453</v>
      </c>
      <c r="Z21" s="4" t="s">
        <v>456</v>
      </c>
      <c r="AA21" s="173">
        <f t="shared" si="0"/>
        <v>2354459.7583333333</v>
      </c>
      <c r="AB21" s="173">
        <f t="shared" si="1"/>
        <v>2825351.71</v>
      </c>
      <c r="AC21" s="183">
        <v>0</v>
      </c>
      <c r="AD21" s="183">
        <v>0</v>
      </c>
      <c r="AE21" s="1" t="s">
        <v>457</v>
      </c>
      <c r="AF21" s="1">
        <v>13</v>
      </c>
      <c r="AG21" s="11" t="s">
        <v>808</v>
      </c>
      <c r="AH21" s="50" t="s">
        <v>436</v>
      </c>
      <c r="AI21" s="8" t="s">
        <v>468</v>
      </c>
      <c r="AJ21" s="1"/>
      <c r="AK21" s="4" t="s">
        <v>1068</v>
      </c>
      <c r="AL21" s="29"/>
      <c r="AM21" s="2" t="s">
        <v>481</v>
      </c>
      <c r="AN21" s="184">
        <v>0</v>
      </c>
      <c r="AO21" s="1" t="s">
        <v>718</v>
      </c>
      <c r="AP21" s="4" t="s">
        <v>1023</v>
      </c>
      <c r="AQ21" s="2" t="s">
        <v>436</v>
      </c>
      <c r="AR21" s="52"/>
      <c r="AS21" s="29"/>
      <c r="AT21" s="29"/>
      <c r="AU21" s="29"/>
      <c r="AV21" s="53"/>
      <c r="AW21" s="50"/>
      <c r="AX21" s="54"/>
      <c r="AY21" s="4"/>
      <c r="AZ21" s="29"/>
      <c r="BA21" s="29"/>
      <c r="BB21" s="200">
        <v>0</v>
      </c>
      <c r="BC21" s="187">
        <v>0</v>
      </c>
      <c r="BD21" s="187">
        <v>0</v>
      </c>
      <c r="BE21" s="200">
        <v>0</v>
      </c>
      <c r="BF21" s="8"/>
      <c r="BG21" s="8"/>
      <c r="BH21" s="70"/>
      <c r="BI21" s="1"/>
      <c r="BJ21" s="58"/>
      <c r="BK21" s="58"/>
      <c r="BL21" s="58"/>
      <c r="BM21" s="2"/>
      <c r="BN21" s="8"/>
      <c r="BO21" s="8"/>
      <c r="BP21" s="29"/>
      <c r="BQ21" s="29"/>
      <c r="BR21" s="200">
        <v>0</v>
      </c>
      <c r="BS21" s="205">
        <v>0</v>
      </c>
      <c r="BT21" s="187">
        <v>0</v>
      </c>
      <c r="BU21" s="200">
        <v>0</v>
      </c>
      <c r="BV21" s="1"/>
      <c r="BW21" s="4"/>
      <c r="BX21" s="1"/>
      <c r="BY21" s="11"/>
      <c r="BZ21" s="4"/>
      <c r="CA21" s="6"/>
      <c r="CB21" s="2"/>
      <c r="CC21" s="6"/>
      <c r="CD21" s="2"/>
      <c r="CE21" s="200">
        <v>0</v>
      </c>
      <c r="CF21" s="200">
        <v>0</v>
      </c>
      <c r="CG21" s="200">
        <v>0</v>
      </c>
      <c r="CH21" s="200">
        <v>0</v>
      </c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1" t="s">
        <v>496</v>
      </c>
      <c r="CT21" s="29"/>
      <c r="CU21" s="29"/>
      <c r="CV21" s="29"/>
      <c r="CW21" s="29"/>
      <c r="CX21" s="29"/>
    </row>
    <row r="22" spans="1:106" s="16" customFormat="1" ht="77.25" customHeight="1" x14ac:dyDescent="0.2">
      <c r="A22" s="47" t="s">
        <v>931</v>
      </c>
      <c r="B22" s="8">
        <v>7</v>
      </c>
      <c r="C22" s="68" t="s">
        <v>207</v>
      </c>
      <c r="D22" s="68" t="s">
        <v>230</v>
      </c>
      <c r="E22" s="68" t="s">
        <v>1404</v>
      </c>
      <c r="F22" s="68" t="s">
        <v>336</v>
      </c>
      <c r="G22" s="48">
        <v>876</v>
      </c>
      <c r="H22" s="49" t="s">
        <v>373</v>
      </c>
      <c r="I22" s="49">
        <v>1</v>
      </c>
      <c r="J22" s="1">
        <v>60</v>
      </c>
      <c r="K22" s="1" t="s">
        <v>392</v>
      </c>
      <c r="L22" s="8"/>
      <c r="M22" s="173">
        <v>1296000</v>
      </c>
      <c r="N22" s="50" t="s">
        <v>505</v>
      </c>
      <c r="O22" s="8"/>
      <c r="P22" s="49" t="s">
        <v>424</v>
      </c>
      <c r="Q22" s="1" t="s">
        <v>425</v>
      </c>
      <c r="R22" s="1" t="s">
        <v>429</v>
      </c>
      <c r="S22" s="9"/>
      <c r="T22" s="50"/>
      <c r="U22" s="1" t="s">
        <v>435</v>
      </c>
      <c r="V22" s="8" t="s">
        <v>436</v>
      </c>
      <c r="W22" s="1" t="s">
        <v>435</v>
      </c>
      <c r="X22" s="1" t="s">
        <v>827</v>
      </c>
      <c r="Y22" s="1" t="s">
        <v>453</v>
      </c>
      <c r="Z22" s="4" t="s">
        <v>456</v>
      </c>
      <c r="AA22" s="173">
        <f t="shared" si="0"/>
        <v>1080000</v>
      </c>
      <c r="AB22" s="173">
        <f t="shared" si="1"/>
        <v>1296000</v>
      </c>
      <c r="AC22" s="183">
        <v>0</v>
      </c>
      <c r="AD22" s="183">
        <v>0</v>
      </c>
      <c r="AE22" s="1" t="s">
        <v>457</v>
      </c>
      <c r="AF22" s="1">
        <v>37</v>
      </c>
      <c r="AG22" s="11" t="s">
        <v>1405</v>
      </c>
      <c r="AH22" s="50" t="s">
        <v>436</v>
      </c>
      <c r="AI22" s="8" t="s">
        <v>468</v>
      </c>
      <c r="AJ22" s="1"/>
      <c r="AK22" s="4" t="s">
        <v>1068</v>
      </c>
      <c r="AL22" s="29"/>
      <c r="AM22" s="4" t="s">
        <v>481</v>
      </c>
      <c r="AN22" s="184">
        <v>0</v>
      </c>
      <c r="AO22" s="1" t="s">
        <v>483</v>
      </c>
      <c r="AP22" s="164" t="s">
        <v>1280</v>
      </c>
      <c r="AQ22" s="1" t="s">
        <v>436</v>
      </c>
      <c r="AR22" s="52"/>
      <c r="AS22" s="29"/>
      <c r="AT22" s="29"/>
      <c r="AU22" s="29"/>
      <c r="AV22" s="53"/>
      <c r="AW22" s="50"/>
      <c r="AX22" s="54"/>
      <c r="AY22" s="4"/>
      <c r="AZ22" s="29"/>
      <c r="BA22" s="29"/>
      <c r="BB22" s="200">
        <v>0</v>
      </c>
      <c r="BC22" s="187">
        <v>0</v>
      </c>
      <c r="BD22" s="187">
        <v>0</v>
      </c>
      <c r="BE22" s="200">
        <v>0</v>
      </c>
      <c r="BF22" s="8"/>
      <c r="BG22" s="8"/>
      <c r="BH22" s="70"/>
      <c r="BI22" s="2"/>
      <c r="BJ22" s="58"/>
      <c r="BK22" s="58"/>
      <c r="BL22" s="58"/>
      <c r="BM22" s="2"/>
      <c r="BN22" s="8"/>
      <c r="BO22" s="8"/>
      <c r="BP22" s="29"/>
      <c r="BQ22" s="29"/>
      <c r="BR22" s="200">
        <v>0</v>
      </c>
      <c r="BS22" s="205">
        <v>0</v>
      </c>
      <c r="BT22" s="187">
        <v>0</v>
      </c>
      <c r="BU22" s="200">
        <v>0</v>
      </c>
      <c r="BV22" s="1"/>
      <c r="BW22" s="4"/>
      <c r="BX22" s="1"/>
      <c r="BY22" s="11"/>
      <c r="BZ22" s="4"/>
      <c r="CA22" s="6"/>
      <c r="CB22" s="3"/>
      <c r="CC22" s="6"/>
      <c r="CD22" s="3"/>
      <c r="CE22" s="200">
        <v>0</v>
      </c>
      <c r="CF22" s="200">
        <v>0</v>
      </c>
      <c r="CG22" s="200">
        <v>0</v>
      </c>
      <c r="CH22" s="200">
        <v>0</v>
      </c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1" t="s">
        <v>496</v>
      </c>
      <c r="CT22" s="29"/>
      <c r="CU22" s="29"/>
      <c r="CV22" s="29"/>
      <c r="CW22" s="29"/>
      <c r="CX22" s="29"/>
    </row>
    <row r="23" spans="1:106" s="16" customFormat="1" ht="37.5" customHeight="1" x14ac:dyDescent="0.2">
      <c r="A23" s="47" t="s">
        <v>652</v>
      </c>
      <c r="B23" s="8">
        <v>8</v>
      </c>
      <c r="C23" s="68" t="s">
        <v>206</v>
      </c>
      <c r="D23" s="68" t="s">
        <v>254</v>
      </c>
      <c r="E23" s="68" t="s">
        <v>282</v>
      </c>
      <c r="F23" s="68" t="s">
        <v>335</v>
      </c>
      <c r="G23" s="48">
        <v>876</v>
      </c>
      <c r="H23" s="49" t="s">
        <v>373</v>
      </c>
      <c r="I23" s="49">
        <v>1</v>
      </c>
      <c r="J23" s="1" t="s">
        <v>380</v>
      </c>
      <c r="K23" s="1" t="s">
        <v>388</v>
      </c>
      <c r="L23" s="8"/>
      <c r="M23" s="173">
        <v>2117504.0499999998</v>
      </c>
      <c r="N23" s="50" t="s">
        <v>505</v>
      </c>
      <c r="O23" s="8"/>
      <c r="P23" s="4" t="s">
        <v>403</v>
      </c>
      <c r="Q23" s="1" t="s">
        <v>417</v>
      </c>
      <c r="R23" s="1" t="s">
        <v>429</v>
      </c>
      <c r="S23" s="9"/>
      <c r="T23" s="50"/>
      <c r="U23" s="1" t="s">
        <v>435</v>
      </c>
      <c r="V23" s="8" t="s">
        <v>435</v>
      </c>
      <c r="W23" s="1" t="s">
        <v>435</v>
      </c>
      <c r="X23" s="1" t="s">
        <v>1008</v>
      </c>
      <c r="Y23" s="1" t="s">
        <v>436</v>
      </c>
      <c r="Z23" s="4" t="s">
        <v>456</v>
      </c>
      <c r="AA23" s="173">
        <f>AB23/1.2</f>
        <v>1764586.7083333333</v>
      </c>
      <c r="AB23" s="173">
        <f t="shared" si="1"/>
        <v>2117504.0499999998</v>
      </c>
      <c r="AC23" s="232">
        <f>AD23/1.2</f>
        <v>1764586.7083333333</v>
      </c>
      <c r="AD23" s="232">
        <f>M23</f>
        <v>2117504.0499999998</v>
      </c>
      <c r="AE23" s="1" t="s">
        <v>457</v>
      </c>
      <c r="AF23" s="1">
        <v>13</v>
      </c>
      <c r="AG23" s="64">
        <v>43485</v>
      </c>
      <c r="AH23" s="50" t="s">
        <v>436</v>
      </c>
      <c r="AI23" s="8" t="s">
        <v>468</v>
      </c>
      <c r="AJ23" s="1"/>
      <c r="AK23" s="62" t="s">
        <v>480</v>
      </c>
      <c r="AL23" s="29"/>
      <c r="AM23" s="1" t="s">
        <v>481</v>
      </c>
      <c r="AN23" s="216">
        <f>AA23</f>
        <v>1764586.7083333333</v>
      </c>
      <c r="AO23" s="62" t="s">
        <v>718</v>
      </c>
      <c r="AP23" s="4" t="s">
        <v>1022</v>
      </c>
      <c r="AQ23" s="1" t="s">
        <v>436</v>
      </c>
      <c r="AR23" s="52"/>
      <c r="AS23" s="29"/>
      <c r="AT23" s="29"/>
      <c r="AU23" s="29"/>
      <c r="AV23" s="53" t="s">
        <v>989</v>
      </c>
      <c r="AW23" s="80">
        <v>43830</v>
      </c>
      <c r="AX23" s="98" t="s">
        <v>990</v>
      </c>
      <c r="AY23" s="4" t="s">
        <v>991</v>
      </c>
      <c r="AZ23" s="29"/>
      <c r="BA23" s="29"/>
      <c r="BB23" s="200">
        <f t="shared" ref="BB23:BB30" si="2">BC23/1.2</f>
        <v>1764586.7000000002</v>
      </c>
      <c r="BC23" s="173">
        <v>2117504.04</v>
      </c>
      <c r="BD23" s="213">
        <f t="shared" ref="BD23:BD29" si="3">BE23/1.2</f>
        <v>1764586.7000000002</v>
      </c>
      <c r="BE23" s="200">
        <f>BC23</f>
        <v>2117504.04</v>
      </c>
      <c r="BF23" s="8" t="s">
        <v>436</v>
      </c>
      <c r="BG23" s="8" t="s">
        <v>436</v>
      </c>
      <c r="BH23" s="70">
        <v>43860</v>
      </c>
      <c r="BI23" s="86" t="s">
        <v>1315</v>
      </c>
      <c r="BJ23" s="53">
        <v>1</v>
      </c>
      <c r="BK23" s="53">
        <v>0</v>
      </c>
      <c r="BL23" s="53">
        <v>0</v>
      </c>
      <c r="BM23" s="249" t="s">
        <v>493</v>
      </c>
      <c r="BN23" s="249">
        <v>0</v>
      </c>
      <c r="BO23" s="249">
        <v>0</v>
      </c>
      <c r="BP23" s="73">
        <v>0</v>
      </c>
      <c r="BQ23" s="73">
        <v>0</v>
      </c>
      <c r="BR23" s="200">
        <f t="shared" ref="BR23:BR29" si="4">BS23/1.2</f>
        <v>1757280</v>
      </c>
      <c r="BS23" s="192">
        <v>2108736</v>
      </c>
      <c r="BT23" s="192">
        <f>BU23/1.2</f>
        <v>1757280</v>
      </c>
      <c r="BU23" s="192">
        <f>BS23</f>
        <v>2108736</v>
      </c>
      <c r="BV23" s="4" t="s">
        <v>1053</v>
      </c>
      <c r="BW23" s="4" t="s">
        <v>1140</v>
      </c>
      <c r="BX23" s="4" t="s">
        <v>576</v>
      </c>
      <c r="BY23" s="11">
        <v>43881</v>
      </c>
      <c r="BZ23" s="173" t="s">
        <v>1142</v>
      </c>
      <c r="CA23" s="69"/>
      <c r="CB23" s="2"/>
      <c r="CC23" s="69"/>
      <c r="CD23" s="2"/>
      <c r="CE23" s="209">
        <f t="shared" ref="CE23:CE28" si="5">CF23/1.2</f>
        <v>1757280</v>
      </c>
      <c r="CF23" s="200">
        <v>2108736</v>
      </c>
      <c r="CG23" s="209">
        <f t="shared" ref="CG23:CG29" si="6">CH23/1.2</f>
        <v>1757280</v>
      </c>
      <c r="CH23" s="200">
        <v>2108736</v>
      </c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1" t="s">
        <v>496</v>
      </c>
      <c r="CT23" s="29"/>
      <c r="CU23" s="29"/>
      <c r="CV23" s="29"/>
      <c r="CW23" s="29"/>
      <c r="CX23" s="29"/>
    </row>
    <row r="24" spans="1:106" s="16" customFormat="1" ht="54" customHeight="1" x14ac:dyDescent="0.2">
      <c r="A24" s="47" t="s">
        <v>653</v>
      </c>
      <c r="B24" s="8">
        <v>9</v>
      </c>
      <c r="C24" s="68" t="s">
        <v>206</v>
      </c>
      <c r="D24" s="68" t="s">
        <v>254</v>
      </c>
      <c r="E24" s="68" t="s">
        <v>283</v>
      </c>
      <c r="F24" s="68" t="s">
        <v>335</v>
      </c>
      <c r="G24" s="48">
        <v>876</v>
      </c>
      <c r="H24" s="49" t="s">
        <v>373</v>
      </c>
      <c r="I24" s="49">
        <v>1</v>
      </c>
      <c r="J24" s="1" t="s">
        <v>381</v>
      </c>
      <c r="K24" s="1" t="s">
        <v>389</v>
      </c>
      <c r="L24" s="8"/>
      <c r="M24" s="173">
        <v>15901407.41</v>
      </c>
      <c r="N24" s="50" t="s">
        <v>505</v>
      </c>
      <c r="O24" s="8"/>
      <c r="P24" s="4" t="s">
        <v>403</v>
      </c>
      <c r="Q24" s="1" t="s">
        <v>417</v>
      </c>
      <c r="R24" s="1" t="s">
        <v>429</v>
      </c>
      <c r="S24" s="9"/>
      <c r="T24" s="50"/>
      <c r="U24" s="1" t="s">
        <v>435</v>
      </c>
      <c r="V24" s="8" t="s">
        <v>435</v>
      </c>
      <c r="W24" s="1" t="s">
        <v>435</v>
      </c>
      <c r="X24" s="1" t="s">
        <v>1008</v>
      </c>
      <c r="Y24" s="1" t="s">
        <v>436</v>
      </c>
      <c r="Z24" s="4" t="s">
        <v>456</v>
      </c>
      <c r="AA24" s="173">
        <f>AB24/1.2</f>
        <v>13251172.841666667</v>
      </c>
      <c r="AB24" s="173">
        <f t="shared" si="1"/>
        <v>15901407.41</v>
      </c>
      <c r="AC24" s="232">
        <f t="shared" ref="AC24:AD27" si="7">AA24</f>
        <v>13251172.841666667</v>
      </c>
      <c r="AD24" s="232">
        <f t="shared" si="7"/>
        <v>15901407.41</v>
      </c>
      <c r="AE24" s="1" t="s">
        <v>457</v>
      </c>
      <c r="AF24" s="1">
        <v>13</v>
      </c>
      <c r="AG24" s="64">
        <v>43485</v>
      </c>
      <c r="AH24" s="50" t="s">
        <v>436</v>
      </c>
      <c r="AI24" s="8" t="s">
        <v>468</v>
      </c>
      <c r="AJ24" s="1"/>
      <c r="AK24" s="62" t="s">
        <v>480</v>
      </c>
      <c r="AL24" s="29"/>
      <c r="AM24" s="1" t="s">
        <v>481</v>
      </c>
      <c r="AN24" s="216">
        <f t="shared" ref="AN24:AN29" si="8">AC24</f>
        <v>13251172.841666667</v>
      </c>
      <c r="AO24" s="62" t="s">
        <v>718</v>
      </c>
      <c r="AP24" s="4" t="s">
        <v>1022</v>
      </c>
      <c r="AQ24" s="1" t="s">
        <v>436</v>
      </c>
      <c r="AR24" s="52"/>
      <c r="AS24" s="29"/>
      <c r="AT24" s="29"/>
      <c r="AU24" s="29"/>
      <c r="AV24" s="53" t="s">
        <v>992</v>
      </c>
      <c r="AW24" s="80">
        <v>43830</v>
      </c>
      <c r="AX24" s="98" t="s">
        <v>990</v>
      </c>
      <c r="AY24" s="4" t="s">
        <v>991</v>
      </c>
      <c r="AZ24" s="29"/>
      <c r="BA24" s="29"/>
      <c r="BB24" s="200">
        <f t="shared" si="2"/>
        <v>13251172.833333334</v>
      </c>
      <c r="BC24" s="173">
        <v>15901407.4</v>
      </c>
      <c r="BD24" s="213">
        <f t="shared" si="3"/>
        <v>13251172.833333334</v>
      </c>
      <c r="BE24" s="200">
        <f>BC24</f>
        <v>15901407.4</v>
      </c>
      <c r="BF24" s="8" t="s">
        <v>436</v>
      </c>
      <c r="BG24" s="8" t="s">
        <v>436</v>
      </c>
      <c r="BH24" s="70">
        <v>43860</v>
      </c>
      <c r="BI24" s="2" t="s">
        <v>1315</v>
      </c>
      <c r="BJ24" s="53">
        <v>1</v>
      </c>
      <c r="BK24" s="53">
        <v>0</v>
      </c>
      <c r="BL24" s="53">
        <v>0</v>
      </c>
      <c r="BM24" s="249" t="s">
        <v>493</v>
      </c>
      <c r="BN24" s="249">
        <v>0</v>
      </c>
      <c r="BO24" s="249">
        <v>0</v>
      </c>
      <c r="BP24" s="73">
        <v>0</v>
      </c>
      <c r="BQ24" s="73">
        <v>0</v>
      </c>
      <c r="BR24" s="209">
        <f t="shared" si="4"/>
        <v>13235560</v>
      </c>
      <c r="BS24" s="200">
        <v>15882672</v>
      </c>
      <c r="BT24" s="209">
        <f t="shared" ref="BT24:BT29" si="9">BU24/1.2</f>
        <v>13235560</v>
      </c>
      <c r="BU24" s="200">
        <v>15882672</v>
      </c>
      <c r="BV24" s="1" t="s">
        <v>1053</v>
      </c>
      <c r="BW24" s="1">
        <v>7725703846</v>
      </c>
      <c r="BX24" s="1" t="s">
        <v>576</v>
      </c>
      <c r="BY24" s="11">
        <v>43881</v>
      </c>
      <c r="BZ24" s="173" t="s">
        <v>1143</v>
      </c>
      <c r="CA24" s="69"/>
      <c r="CB24" s="2"/>
      <c r="CC24" s="69"/>
      <c r="CD24" s="2"/>
      <c r="CE24" s="209">
        <f t="shared" si="5"/>
        <v>13235560</v>
      </c>
      <c r="CF24" s="200">
        <v>15882672</v>
      </c>
      <c r="CG24" s="209">
        <f t="shared" si="6"/>
        <v>13235560</v>
      </c>
      <c r="CH24" s="200">
        <v>15882672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1" t="s">
        <v>496</v>
      </c>
      <c r="CT24" s="29"/>
      <c r="CU24" s="29"/>
      <c r="CV24" s="29"/>
      <c r="CW24" s="29"/>
      <c r="CX24" s="29"/>
    </row>
    <row r="25" spans="1:106" s="16" customFormat="1" ht="33.75" customHeight="1" x14ac:dyDescent="0.2">
      <c r="A25" s="47" t="s">
        <v>654</v>
      </c>
      <c r="B25" s="8">
        <v>10</v>
      </c>
      <c r="C25" s="68" t="s">
        <v>206</v>
      </c>
      <c r="D25" s="68" t="s">
        <v>254</v>
      </c>
      <c r="E25" s="68" t="s">
        <v>284</v>
      </c>
      <c r="F25" s="68" t="s">
        <v>335</v>
      </c>
      <c r="G25" s="48">
        <v>876</v>
      </c>
      <c r="H25" s="49" t="s">
        <v>373</v>
      </c>
      <c r="I25" s="49">
        <v>1</v>
      </c>
      <c r="J25" s="1" t="s">
        <v>382</v>
      </c>
      <c r="K25" s="1" t="s">
        <v>390</v>
      </c>
      <c r="L25" s="8"/>
      <c r="M25" s="173">
        <v>3977949.16</v>
      </c>
      <c r="N25" s="50" t="s">
        <v>505</v>
      </c>
      <c r="O25" s="8"/>
      <c r="P25" s="4" t="s">
        <v>403</v>
      </c>
      <c r="Q25" s="1" t="s">
        <v>417</v>
      </c>
      <c r="R25" s="1" t="s">
        <v>429</v>
      </c>
      <c r="S25" s="9"/>
      <c r="T25" s="50"/>
      <c r="U25" s="1" t="s">
        <v>435</v>
      </c>
      <c r="V25" s="8" t="s">
        <v>435</v>
      </c>
      <c r="W25" s="1" t="s">
        <v>435</v>
      </c>
      <c r="X25" s="1" t="s">
        <v>1008</v>
      </c>
      <c r="Y25" s="1" t="s">
        <v>436</v>
      </c>
      <c r="Z25" s="4" t="s">
        <v>456</v>
      </c>
      <c r="AA25" s="173">
        <f>AB25/1.2</f>
        <v>3314957.6333333338</v>
      </c>
      <c r="AB25" s="173">
        <f t="shared" si="1"/>
        <v>3977949.16</v>
      </c>
      <c r="AC25" s="232">
        <f t="shared" si="7"/>
        <v>3314957.6333333338</v>
      </c>
      <c r="AD25" s="232">
        <f t="shared" si="7"/>
        <v>3977949.16</v>
      </c>
      <c r="AE25" s="1" t="s">
        <v>457</v>
      </c>
      <c r="AF25" s="1">
        <v>13</v>
      </c>
      <c r="AG25" s="64">
        <v>43485</v>
      </c>
      <c r="AH25" s="50" t="s">
        <v>436</v>
      </c>
      <c r="AI25" s="8" t="s">
        <v>468</v>
      </c>
      <c r="AJ25" s="1"/>
      <c r="AK25" s="62" t="s">
        <v>480</v>
      </c>
      <c r="AL25" s="29"/>
      <c r="AM25" s="1" t="s">
        <v>481</v>
      </c>
      <c r="AN25" s="216">
        <f t="shared" si="8"/>
        <v>3314957.6333333338</v>
      </c>
      <c r="AO25" s="62" t="s">
        <v>718</v>
      </c>
      <c r="AP25" s="4" t="s">
        <v>1022</v>
      </c>
      <c r="AQ25" s="1" t="s">
        <v>436</v>
      </c>
      <c r="AR25" s="52"/>
      <c r="AS25" s="29"/>
      <c r="AT25" s="29"/>
      <c r="AU25" s="29"/>
      <c r="AV25" s="53" t="s">
        <v>993</v>
      </c>
      <c r="AW25" s="80">
        <v>43830</v>
      </c>
      <c r="AX25" s="98" t="s">
        <v>990</v>
      </c>
      <c r="AY25" s="4" t="s">
        <v>991</v>
      </c>
      <c r="AZ25" s="29"/>
      <c r="BA25" s="29"/>
      <c r="BB25" s="200">
        <f t="shared" si="2"/>
        <v>3314957.6333333338</v>
      </c>
      <c r="BC25" s="173">
        <v>3977949.16</v>
      </c>
      <c r="BD25" s="213">
        <f t="shared" si="3"/>
        <v>3314957.6333333338</v>
      </c>
      <c r="BE25" s="200">
        <f>BC25</f>
        <v>3977949.16</v>
      </c>
      <c r="BF25" s="8" t="s">
        <v>436</v>
      </c>
      <c r="BG25" s="8" t="s">
        <v>436</v>
      </c>
      <c r="BH25" s="70">
        <v>43860</v>
      </c>
      <c r="BI25" s="2" t="s">
        <v>1315</v>
      </c>
      <c r="BJ25" s="53">
        <v>1</v>
      </c>
      <c r="BK25" s="53">
        <v>0</v>
      </c>
      <c r="BL25" s="53">
        <v>0</v>
      </c>
      <c r="BM25" s="249" t="s">
        <v>493</v>
      </c>
      <c r="BN25" s="249">
        <v>0</v>
      </c>
      <c r="BO25" s="249">
        <v>0</v>
      </c>
      <c r="BP25" s="73">
        <v>0</v>
      </c>
      <c r="BQ25" s="73">
        <v>0</v>
      </c>
      <c r="BR25" s="200">
        <f t="shared" si="4"/>
        <v>3307720</v>
      </c>
      <c r="BS25" s="200">
        <v>3969264</v>
      </c>
      <c r="BT25" s="209">
        <f t="shared" si="9"/>
        <v>3307720</v>
      </c>
      <c r="BU25" s="200">
        <v>3969264</v>
      </c>
      <c r="BV25" s="1" t="s">
        <v>1053</v>
      </c>
      <c r="BW25" s="1">
        <v>7725703846</v>
      </c>
      <c r="BX25" s="1" t="s">
        <v>576</v>
      </c>
      <c r="BY25" s="11">
        <v>43881</v>
      </c>
      <c r="BZ25" s="173" t="s">
        <v>1144</v>
      </c>
      <c r="CA25" s="83"/>
      <c r="CB25" s="2"/>
      <c r="CC25" s="83"/>
      <c r="CD25" s="2"/>
      <c r="CE25" s="209">
        <f t="shared" si="5"/>
        <v>3307720</v>
      </c>
      <c r="CF25" s="200">
        <v>3969264</v>
      </c>
      <c r="CG25" s="209">
        <f t="shared" si="6"/>
        <v>3307720</v>
      </c>
      <c r="CH25" s="200">
        <v>3969264</v>
      </c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1" t="s">
        <v>496</v>
      </c>
      <c r="CT25" s="29"/>
      <c r="CU25" s="29"/>
      <c r="CV25" s="29"/>
      <c r="CW25" s="29"/>
      <c r="CX25" s="29"/>
    </row>
    <row r="26" spans="1:106" s="16" customFormat="1" ht="30.75" customHeight="1" x14ac:dyDescent="0.2">
      <c r="A26" s="47" t="s">
        <v>655</v>
      </c>
      <c r="B26" s="8">
        <v>11</v>
      </c>
      <c r="C26" s="68" t="s">
        <v>206</v>
      </c>
      <c r="D26" s="68" t="s">
        <v>254</v>
      </c>
      <c r="E26" s="68" t="s">
        <v>285</v>
      </c>
      <c r="F26" s="68" t="s">
        <v>335</v>
      </c>
      <c r="G26" s="48">
        <v>876</v>
      </c>
      <c r="H26" s="49" t="s">
        <v>373</v>
      </c>
      <c r="I26" s="49">
        <v>1</v>
      </c>
      <c r="J26" s="1">
        <v>60.07</v>
      </c>
      <c r="K26" s="1" t="s">
        <v>391</v>
      </c>
      <c r="L26" s="8"/>
      <c r="M26" s="173">
        <v>2724544</v>
      </c>
      <c r="N26" s="50" t="s">
        <v>505</v>
      </c>
      <c r="O26" s="8"/>
      <c r="P26" s="4" t="s">
        <v>403</v>
      </c>
      <c r="Q26" s="1" t="s">
        <v>417</v>
      </c>
      <c r="R26" s="1" t="s">
        <v>429</v>
      </c>
      <c r="S26" s="9"/>
      <c r="T26" s="50"/>
      <c r="U26" s="1" t="s">
        <v>435</v>
      </c>
      <c r="V26" s="8" t="s">
        <v>435</v>
      </c>
      <c r="W26" s="1" t="s">
        <v>435</v>
      </c>
      <c r="X26" s="1" t="s">
        <v>1008</v>
      </c>
      <c r="Y26" s="1" t="s">
        <v>436</v>
      </c>
      <c r="Z26" s="4" t="s">
        <v>456</v>
      </c>
      <c r="AA26" s="173">
        <f>AB26/1.2</f>
        <v>2270453.3333333335</v>
      </c>
      <c r="AB26" s="173">
        <f t="shared" si="1"/>
        <v>2724544</v>
      </c>
      <c r="AC26" s="231">
        <f t="shared" si="7"/>
        <v>2270453.3333333335</v>
      </c>
      <c r="AD26" s="231">
        <f t="shared" si="7"/>
        <v>2724544</v>
      </c>
      <c r="AE26" s="1" t="s">
        <v>457</v>
      </c>
      <c r="AF26" s="1">
        <v>13</v>
      </c>
      <c r="AG26" s="64">
        <v>43819</v>
      </c>
      <c r="AH26" s="50" t="s">
        <v>436</v>
      </c>
      <c r="AI26" s="8" t="s">
        <v>468</v>
      </c>
      <c r="AJ26" s="1"/>
      <c r="AK26" s="62" t="s">
        <v>480</v>
      </c>
      <c r="AL26" s="29"/>
      <c r="AM26" s="2" t="s">
        <v>481</v>
      </c>
      <c r="AN26" s="204">
        <f t="shared" si="8"/>
        <v>2270453.3333333335</v>
      </c>
      <c r="AO26" s="62" t="s">
        <v>718</v>
      </c>
      <c r="AP26" s="4" t="s">
        <v>1022</v>
      </c>
      <c r="AQ26" s="2" t="s">
        <v>436</v>
      </c>
      <c r="AR26" s="52"/>
      <c r="AS26" s="29"/>
      <c r="AT26" s="29"/>
      <c r="AU26" s="29"/>
      <c r="AV26" s="53" t="s">
        <v>994</v>
      </c>
      <c r="AW26" s="80">
        <v>43830</v>
      </c>
      <c r="AX26" s="98" t="s">
        <v>990</v>
      </c>
      <c r="AY26" s="4" t="s">
        <v>991</v>
      </c>
      <c r="AZ26" s="29"/>
      <c r="BA26" s="29"/>
      <c r="BB26" s="200">
        <f t="shared" si="2"/>
        <v>2211633.85</v>
      </c>
      <c r="BC26" s="173">
        <v>2653960.62</v>
      </c>
      <c r="BD26" s="173">
        <f t="shared" si="3"/>
        <v>2211633.85</v>
      </c>
      <c r="BE26" s="200">
        <f>BC26</f>
        <v>2653960.62</v>
      </c>
      <c r="BF26" s="8" t="s">
        <v>436</v>
      </c>
      <c r="BG26" s="8" t="s">
        <v>436</v>
      </c>
      <c r="BH26" s="70">
        <v>43860</v>
      </c>
      <c r="BI26" s="2" t="s">
        <v>1315</v>
      </c>
      <c r="BJ26" s="53">
        <v>1</v>
      </c>
      <c r="BK26" s="53">
        <v>0</v>
      </c>
      <c r="BL26" s="53">
        <v>0</v>
      </c>
      <c r="BM26" s="249" t="s">
        <v>493</v>
      </c>
      <c r="BN26" s="249">
        <v>0</v>
      </c>
      <c r="BO26" s="249">
        <v>0</v>
      </c>
      <c r="BP26" s="73">
        <v>0</v>
      </c>
      <c r="BQ26" s="73">
        <v>0</v>
      </c>
      <c r="BR26" s="200">
        <f t="shared" si="4"/>
        <v>2204280</v>
      </c>
      <c r="BS26" s="200">
        <f>BU26</f>
        <v>2645136</v>
      </c>
      <c r="BT26" s="209">
        <f t="shared" si="9"/>
        <v>2204280</v>
      </c>
      <c r="BU26" s="200">
        <v>2645136</v>
      </c>
      <c r="BV26" s="1" t="s">
        <v>1053</v>
      </c>
      <c r="BW26" s="1">
        <v>7725703846</v>
      </c>
      <c r="BX26" s="1" t="s">
        <v>576</v>
      </c>
      <c r="BY26" s="11">
        <v>43881</v>
      </c>
      <c r="BZ26" s="174" t="s">
        <v>1141</v>
      </c>
      <c r="CA26" s="83"/>
      <c r="CB26" s="2"/>
      <c r="CC26" s="83"/>
      <c r="CD26" s="2"/>
      <c r="CE26" s="209">
        <f t="shared" si="5"/>
        <v>2204280</v>
      </c>
      <c r="CF26" s="200">
        <v>2645136</v>
      </c>
      <c r="CG26" s="209">
        <f t="shared" si="6"/>
        <v>2204280</v>
      </c>
      <c r="CH26" s="200">
        <v>2645136</v>
      </c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1" t="s">
        <v>496</v>
      </c>
      <c r="CT26" s="29"/>
      <c r="CU26" s="29"/>
      <c r="CV26" s="29"/>
      <c r="CW26" s="29"/>
      <c r="CX26" s="29"/>
    </row>
    <row r="27" spans="1:106" s="16" customFormat="1" ht="76.5" customHeight="1" x14ac:dyDescent="0.2">
      <c r="A27" s="47" t="s">
        <v>656</v>
      </c>
      <c r="B27" s="8">
        <v>12</v>
      </c>
      <c r="C27" s="68" t="s">
        <v>207</v>
      </c>
      <c r="D27" s="68" t="s">
        <v>230</v>
      </c>
      <c r="E27" s="68" t="s">
        <v>286</v>
      </c>
      <c r="F27" s="68" t="s">
        <v>336</v>
      </c>
      <c r="G27" s="48">
        <v>876</v>
      </c>
      <c r="H27" s="49" t="s">
        <v>373</v>
      </c>
      <c r="I27" s="49">
        <v>1</v>
      </c>
      <c r="J27" s="1">
        <v>60</v>
      </c>
      <c r="K27" s="1" t="s">
        <v>392</v>
      </c>
      <c r="L27" s="8"/>
      <c r="M27" s="173">
        <v>1296000</v>
      </c>
      <c r="N27" s="50" t="s">
        <v>505</v>
      </c>
      <c r="O27" s="8"/>
      <c r="P27" s="4" t="s">
        <v>407</v>
      </c>
      <c r="Q27" s="1" t="s">
        <v>417</v>
      </c>
      <c r="R27" s="1" t="s">
        <v>429</v>
      </c>
      <c r="S27" s="9"/>
      <c r="T27" s="50"/>
      <c r="U27" s="1" t="s">
        <v>435</v>
      </c>
      <c r="V27" s="8" t="s">
        <v>435</v>
      </c>
      <c r="W27" s="1" t="s">
        <v>435</v>
      </c>
      <c r="X27" s="1" t="s">
        <v>995</v>
      </c>
      <c r="Y27" s="1" t="s">
        <v>453</v>
      </c>
      <c r="Z27" s="4" t="s">
        <v>456</v>
      </c>
      <c r="AA27" s="185">
        <v>1080000</v>
      </c>
      <c r="AB27" s="173">
        <v>1296000</v>
      </c>
      <c r="AC27" s="231">
        <f t="shared" si="7"/>
        <v>1080000</v>
      </c>
      <c r="AD27" s="231">
        <f t="shared" si="7"/>
        <v>1296000</v>
      </c>
      <c r="AE27" s="1" t="s">
        <v>457</v>
      </c>
      <c r="AF27" s="1">
        <v>37</v>
      </c>
      <c r="AG27" s="64">
        <v>43819</v>
      </c>
      <c r="AH27" s="50" t="s">
        <v>436</v>
      </c>
      <c r="AI27" s="8" t="s">
        <v>468</v>
      </c>
      <c r="AJ27" s="1"/>
      <c r="AK27" s="62" t="s">
        <v>480</v>
      </c>
      <c r="AL27" s="29"/>
      <c r="AM27" s="4" t="s">
        <v>481</v>
      </c>
      <c r="AN27" s="293">
        <f t="shared" si="8"/>
        <v>1080000</v>
      </c>
      <c r="AO27" s="1" t="s">
        <v>483</v>
      </c>
      <c r="AP27" s="164" t="s">
        <v>1280</v>
      </c>
      <c r="AQ27" s="1" t="s">
        <v>436</v>
      </c>
      <c r="AR27" s="52"/>
      <c r="AS27" s="29"/>
      <c r="AT27" s="29"/>
      <c r="AU27" s="29"/>
      <c r="AV27" s="53">
        <v>31908596554</v>
      </c>
      <c r="AW27" s="307">
        <v>43798</v>
      </c>
      <c r="AX27" s="250" t="s">
        <v>996</v>
      </c>
      <c r="AY27" s="4" t="s">
        <v>997</v>
      </c>
      <c r="AZ27" s="29"/>
      <c r="BA27" s="29"/>
      <c r="BB27" s="200">
        <f t="shared" si="2"/>
        <v>1053000</v>
      </c>
      <c r="BC27" s="200">
        <v>1263600</v>
      </c>
      <c r="BD27" s="185">
        <f t="shared" si="3"/>
        <v>1053000</v>
      </c>
      <c r="BE27" s="200">
        <f>BC27</f>
        <v>1263600</v>
      </c>
      <c r="BF27" s="8" t="s">
        <v>436</v>
      </c>
      <c r="BG27" s="8" t="s">
        <v>436</v>
      </c>
      <c r="BH27" s="70">
        <v>43818</v>
      </c>
      <c r="BI27" s="2" t="s">
        <v>1308</v>
      </c>
      <c r="BJ27" s="58">
        <v>1</v>
      </c>
      <c r="BK27" s="58">
        <v>0</v>
      </c>
      <c r="BL27" s="58">
        <v>0</v>
      </c>
      <c r="BM27" s="2" t="s">
        <v>493</v>
      </c>
      <c r="BN27" s="8">
        <v>0</v>
      </c>
      <c r="BO27" s="8">
        <v>0</v>
      </c>
      <c r="BP27" s="29"/>
      <c r="BQ27" s="29"/>
      <c r="BR27" s="200">
        <f t="shared" si="4"/>
        <v>1053000</v>
      </c>
      <c r="BS27" s="200">
        <v>1263600</v>
      </c>
      <c r="BT27" s="209">
        <f t="shared" si="9"/>
        <v>1053000</v>
      </c>
      <c r="BU27" s="200">
        <f>BS27</f>
        <v>1263600</v>
      </c>
      <c r="BV27" s="1" t="s">
        <v>999</v>
      </c>
      <c r="BW27" s="1">
        <v>6685039470</v>
      </c>
      <c r="BX27" s="1" t="s">
        <v>576</v>
      </c>
      <c r="BY27" s="11">
        <v>43839</v>
      </c>
      <c r="BZ27" s="175" t="s">
        <v>1000</v>
      </c>
      <c r="CA27" s="72"/>
      <c r="CB27" s="2"/>
      <c r="CC27" s="72"/>
      <c r="CD27" s="2"/>
      <c r="CE27" s="209">
        <f t="shared" si="5"/>
        <v>1053000</v>
      </c>
      <c r="CF27" s="200">
        <v>1263600</v>
      </c>
      <c r="CG27" s="209">
        <f t="shared" si="6"/>
        <v>1053000</v>
      </c>
      <c r="CH27" s="200">
        <f>BU27</f>
        <v>1263600</v>
      </c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1" t="s">
        <v>496</v>
      </c>
      <c r="CT27" s="29"/>
      <c r="CU27" s="29"/>
      <c r="CV27" s="29"/>
      <c r="CW27" s="29"/>
      <c r="CX27" s="29"/>
    </row>
    <row r="28" spans="1:106" s="16" customFormat="1" ht="35.25" customHeight="1" x14ac:dyDescent="0.2">
      <c r="A28" s="47" t="s">
        <v>657</v>
      </c>
      <c r="B28" s="8">
        <v>13</v>
      </c>
      <c r="C28" s="68" t="s">
        <v>208</v>
      </c>
      <c r="D28" s="68" t="s">
        <v>714</v>
      </c>
      <c r="E28" s="68" t="s">
        <v>287</v>
      </c>
      <c r="F28" s="68" t="s">
        <v>1094</v>
      </c>
      <c r="G28" s="68">
        <v>876</v>
      </c>
      <c r="H28" s="1" t="s">
        <v>901</v>
      </c>
      <c r="I28" s="1">
        <v>1</v>
      </c>
      <c r="J28" s="4" t="s">
        <v>383</v>
      </c>
      <c r="K28" s="1" t="s">
        <v>393</v>
      </c>
      <c r="L28" s="8"/>
      <c r="M28" s="173">
        <v>3944400</v>
      </c>
      <c r="N28" s="50" t="s">
        <v>505</v>
      </c>
      <c r="O28" s="8"/>
      <c r="P28" s="4" t="s">
        <v>781</v>
      </c>
      <c r="Q28" s="1" t="s">
        <v>417</v>
      </c>
      <c r="R28" s="1" t="s">
        <v>430</v>
      </c>
      <c r="S28" s="9" t="s">
        <v>506</v>
      </c>
      <c r="T28" s="50">
        <v>3444197347</v>
      </c>
      <c r="U28" s="1" t="s">
        <v>436</v>
      </c>
      <c r="V28" s="8" t="s">
        <v>435</v>
      </c>
      <c r="W28" s="1" t="s">
        <v>436</v>
      </c>
      <c r="X28" s="1" t="s">
        <v>902</v>
      </c>
      <c r="Y28" s="1" t="s">
        <v>454</v>
      </c>
      <c r="Z28" s="4" t="s">
        <v>456</v>
      </c>
      <c r="AA28" s="173">
        <f>AB28/1.2</f>
        <v>3287000</v>
      </c>
      <c r="AB28" s="200">
        <v>3944400</v>
      </c>
      <c r="AC28" s="231">
        <f>AD28/1.2</f>
        <v>1050000</v>
      </c>
      <c r="AD28" s="231">
        <v>1260000</v>
      </c>
      <c r="AE28" s="1" t="s">
        <v>457</v>
      </c>
      <c r="AF28" s="1">
        <v>25</v>
      </c>
      <c r="AG28" s="11" t="s">
        <v>558</v>
      </c>
      <c r="AH28" s="50" t="s">
        <v>436</v>
      </c>
      <c r="AI28" s="8" t="s">
        <v>468</v>
      </c>
      <c r="AJ28" s="1" t="s">
        <v>469</v>
      </c>
      <c r="AK28" s="4" t="s">
        <v>480</v>
      </c>
      <c r="AL28" s="29"/>
      <c r="AM28" s="4" t="s">
        <v>481</v>
      </c>
      <c r="AN28" s="204">
        <f t="shared" si="8"/>
        <v>1050000</v>
      </c>
      <c r="AO28" s="1" t="s">
        <v>483</v>
      </c>
      <c r="AP28" s="4" t="s">
        <v>436</v>
      </c>
      <c r="AQ28" s="1" t="s">
        <v>435</v>
      </c>
      <c r="AR28" s="52"/>
      <c r="AS28" s="29"/>
      <c r="AT28" s="29"/>
      <c r="AU28" s="29"/>
      <c r="AV28" s="53"/>
      <c r="AW28" s="8"/>
      <c r="AX28" s="8"/>
      <c r="AY28" s="4"/>
      <c r="AZ28" s="29"/>
      <c r="BA28" s="29"/>
      <c r="BB28" s="185">
        <f t="shared" si="2"/>
        <v>3287000</v>
      </c>
      <c r="BC28" s="173">
        <v>3944400</v>
      </c>
      <c r="BD28" s="213">
        <f t="shared" si="3"/>
        <v>1050000</v>
      </c>
      <c r="BE28" s="213">
        <v>1260000</v>
      </c>
      <c r="BF28" s="8" t="s">
        <v>436</v>
      </c>
      <c r="BG28" s="8" t="s">
        <v>436</v>
      </c>
      <c r="BH28" s="70">
        <v>41372</v>
      </c>
      <c r="BI28" s="2" t="s">
        <v>1309</v>
      </c>
      <c r="BJ28" s="58">
        <v>1</v>
      </c>
      <c r="BK28" s="58">
        <v>0</v>
      </c>
      <c r="BL28" s="58">
        <v>0</v>
      </c>
      <c r="BM28" s="7" t="s">
        <v>430</v>
      </c>
      <c r="BN28" s="8">
        <v>0</v>
      </c>
      <c r="BO28" s="8">
        <v>0</v>
      </c>
      <c r="BP28" s="29"/>
      <c r="BQ28" s="29"/>
      <c r="BR28" s="173">
        <f t="shared" si="4"/>
        <v>3287000</v>
      </c>
      <c r="BS28" s="173">
        <v>3944400</v>
      </c>
      <c r="BT28" s="173">
        <f t="shared" si="9"/>
        <v>1050000</v>
      </c>
      <c r="BU28" s="173">
        <v>1260000</v>
      </c>
      <c r="BV28" s="1" t="s">
        <v>506</v>
      </c>
      <c r="BW28" s="4">
        <v>3444197347</v>
      </c>
      <c r="BX28" s="1" t="s">
        <v>436</v>
      </c>
      <c r="BY28" s="11">
        <v>41372</v>
      </c>
      <c r="BZ28" s="4" t="s">
        <v>578</v>
      </c>
      <c r="CA28" s="2"/>
      <c r="CB28" s="2"/>
      <c r="CC28" s="2"/>
      <c r="CD28" s="2"/>
      <c r="CE28" s="173">
        <f t="shared" si="5"/>
        <v>3287000</v>
      </c>
      <c r="CF28" s="173">
        <v>3944400</v>
      </c>
      <c r="CG28" s="173">
        <f t="shared" si="6"/>
        <v>1050000</v>
      </c>
      <c r="CH28" s="173">
        <v>1260000</v>
      </c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1" t="s">
        <v>496</v>
      </c>
      <c r="CT28" s="29"/>
      <c r="CU28" s="29"/>
      <c r="CV28" s="29"/>
      <c r="CW28" s="29"/>
      <c r="CX28" s="29"/>
    </row>
    <row r="29" spans="1:106" s="16" customFormat="1" ht="26.25" customHeight="1" x14ac:dyDescent="0.2">
      <c r="A29" s="47" t="s">
        <v>658</v>
      </c>
      <c r="B29" s="8">
        <v>14</v>
      </c>
      <c r="C29" s="68" t="s">
        <v>209</v>
      </c>
      <c r="D29" s="68" t="s">
        <v>255</v>
      </c>
      <c r="E29" s="68" t="s">
        <v>288</v>
      </c>
      <c r="F29" s="68" t="s">
        <v>355</v>
      </c>
      <c r="G29" s="68">
        <v>796</v>
      </c>
      <c r="H29" s="1" t="s">
        <v>1069</v>
      </c>
      <c r="I29" s="1">
        <v>300</v>
      </c>
      <c r="J29" s="4" t="s">
        <v>383</v>
      </c>
      <c r="K29" s="1" t="s">
        <v>393</v>
      </c>
      <c r="L29" s="8"/>
      <c r="M29" s="173">
        <v>1452000</v>
      </c>
      <c r="N29" s="50" t="s">
        <v>505</v>
      </c>
      <c r="O29" s="8"/>
      <c r="P29" s="4" t="s">
        <v>782</v>
      </c>
      <c r="Q29" s="1" t="s">
        <v>417</v>
      </c>
      <c r="R29" s="1" t="s">
        <v>430</v>
      </c>
      <c r="S29" s="9" t="s">
        <v>525</v>
      </c>
      <c r="T29" s="50">
        <v>7812014560</v>
      </c>
      <c r="U29" s="1" t="s">
        <v>436</v>
      </c>
      <c r="V29" s="8" t="s">
        <v>435</v>
      </c>
      <c r="W29" s="1" t="s">
        <v>436</v>
      </c>
      <c r="X29" s="1" t="s">
        <v>855</v>
      </c>
      <c r="Y29" s="1" t="s">
        <v>453</v>
      </c>
      <c r="Z29" s="4" t="s">
        <v>456</v>
      </c>
      <c r="AA29" s="173">
        <f>AB29/1.2</f>
        <v>1210000</v>
      </c>
      <c r="AB29" s="200">
        <v>1452000</v>
      </c>
      <c r="AC29" s="231">
        <f>AD29/1.2</f>
        <v>400000</v>
      </c>
      <c r="AD29" s="231">
        <v>480000</v>
      </c>
      <c r="AE29" s="1" t="s">
        <v>458</v>
      </c>
      <c r="AF29" s="1" t="s">
        <v>436</v>
      </c>
      <c r="AG29" s="11" t="s">
        <v>559</v>
      </c>
      <c r="AH29" s="50" t="s">
        <v>436</v>
      </c>
      <c r="AI29" s="8" t="s">
        <v>468</v>
      </c>
      <c r="AJ29" s="11" t="s">
        <v>470</v>
      </c>
      <c r="AK29" s="11" t="s">
        <v>480</v>
      </c>
      <c r="AL29" s="11"/>
      <c r="AM29" s="4" t="s">
        <v>481</v>
      </c>
      <c r="AN29" s="204">
        <f t="shared" si="8"/>
        <v>400000</v>
      </c>
      <c r="AO29" s="11" t="s">
        <v>483</v>
      </c>
      <c r="AP29" s="11" t="s">
        <v>436</v>
      </c>
      <c r="AQ29" s="11" t="s">
        <v>435</v>
      </c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200">
        <f t="shared" si="2"/>
        <v>1210000</v>
      </c>
      <c r="BC29" s="200">
        <v>1452000</v>
      </c>
      <c r="BD29" s="200">
        <f t="shared" si="3"/>
        <v>400000</v>
      </c>
      <c r="BE29" s="200">
        <v>480000</v>
      </c>
      <c r="BF29" s="8" t="s">
        <v>436</v>
      </c>
      <c r="BG29" s="8" t="s">
        <v>436</v>
      </c>
      <c r="BH29" s="11">
        <v>39497</v>
      </c>
      <c r="BI29" s="1" t="s">
        <v>1316</v>
      </c>
      <c r="BJ29" s="58">
        <v>1</v>
      </c>
      <c r="BK29" s="58">
        <v>0</v>
      </c>
      <c r="BL29" s="58">
        <v>0</v>
      </c>
      <c r="BM29" s="249" t="s">
        <v>430</v>
      </c>
      <c r="BN29" s="8">
        <v>0</v>
      </c>
      <c r="BO29" s="8">
        <v>0</v>
      </c>
      <c r="BP29" s="29"/>
      <c r="BQ29" s="29"/>
      <c r="BR29" s="173">
        <f t="shared" si="4"/>
        <v>1210000</v>
      </c>
      <c r="BS29" s="173">
        <v>1452000</v>
      </c>
      <c r="BT29" s="173">
        <f t="shared" si="9"/>
        <v>400000</v>
      </c>
      <c r="BU29" s="173">
        <v>480000</v>
      </c>
      <c r="BV29" s="1" t="s">
        <v>579</v>
      </c>
      <c r="BW29" s="4">
        <v>7812014560</v>
      </c>
      <c r="BX29" s="1" t="s">
        <v>436</v>
      </c>
      <c r="BY29" s="11">
        <v>39497</v>
      </c>
      <c r="BZ29" s="4" t="s">
        <v>580</v>
      </c>
      <c r="CA29" s="2"/>
      <c r="CB29" s="2"/>
      <c r="CC29" s="2"/>
      <c r="CD29" s="2"/>
      <c r="CE29" s="173">
        <f>CF29/1.2</f>
        <v>1210000</v>
      </c>
      <c r="CF29" s="173">
        <v>1452000</v>
      </c>
      <c r="CG29" s="173">
        <f t="shared" si="6"/>
        <v>400000</v>
      </c>
      <c r="CH29" s="173">
        <v>480000</v>
      </c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1" t="s">
        <v>496</v>
      </c>
      <c r="CT29" s="29"/>
      <c r="CU29" s="29"/>
      <c r="CV29" s="29"/>
      <c r="CW29" s="29"/>
      <c r="CX29" s="29"/>
    </row>
    <row r="30" spans="1:106" s="16" customFormat="1" ht="48" customHeight="1" x14ac:dyDescent="0.2">
      <c r="A30" s="47" t="s">
        <v>932</v>
      </c>
      <c r="B30" s="8">
        <v>15</v>
      </c>
      <c r="C30" s="68" t="s">
        <v>984</v>
      </c>
      <c r="D30" s="68" t="s">
        <v>985</v>
      </c>
      <c r="E30" s="68" t="s">
        <v>1174</v>
      </c>
      <c r="F30" s="47" t="s">
        <v>337</v>
      </c>
      <c r="G30" s="68">
        <v>876</v>
      </c>
      <c r="H30" s="1" t="s">
        <v>901</v>
      </c>
      <c r="I30" s="49" t="s">
        <v>42</v>
      </c>
      <c r="J30" s="4">
        <v>60</v>
      </c>
      <c r="K30" s="1" t="s">
        <v>392</v>
      </c>
      <c r="L30" s="8"/>
      <c r="M30" s="173">
        <v>448800</v>
      </c>
      <c r="N30" s="50" t="s">
        <v>505</v>
      </c>
      <c r="O30" s="8"/>
      <c r="P30" s="4" t="s">
        <v>426</v>
      </c>
      <c r="Q30" s="4" t="s">
        <v>847</v>
      </c>
      <c r="R30" s="1" t="s">
        <v>431</v>
      </c>
      <c r="S30" s="9"/>
      <c r="T30" s="50"/>
      <c r="U30" s="72" t="s">
        <v>435</v>
      </c>
      <c r="V30" s="8" t="s">
        <v>435</v>
      </c>
      <c r="W30" s="72" t="s">
        <v>435</v>
      </c>
      <c r="X30" s="1" t="s">
        <v>848</v>
      </c>
      <c r="Y30" s="72" t="s">
        <v>454</v>
      </c>
      <c r="Z30" s="4" t="s">
        <v>456</v>
      </c>
      <c r="AA30" s="173">
        <f>AB30/1.2</f>
        <v>374000</v>
      </c>
      <c r="AB30" s="190">
        <f>M30</f>
        <v>448800</v>
      </c>
      <c r="AC30" s="231">
        <f>AD30/1.2</f>
        <v>182500</v>
      </c>
      <c r="AD30" s="232">
        <v>219000</v>
      </c>
      <c r="AE30" s="72" t="s">
        <v>457</v>
      </c>
      <c r="AF30" s="72" t="s">
        <v>436</v>
      </c>
      <c r="AG30" s="11" t="s">
        <v>849</v>
      </c>
      <c r="AH30" s="50" t="s">
        <v>436</v>
      </c>
      <c r="AI30" s="8" t="s">
        <v>468</v>
      </c>
      <c r="AJ30" s="1"/>
      <c r="AK30" s="4" t="s">
        <v>480</v>
      </c>
      <c r="AL30" s="29"/>
      <c r="AM30" s="4" t="s">
        <v>481</v>
      </c>
      <c r="AN30" s="204">
        <v>182500</v>
      </c>
      <c r="AO30" s="1" t="s">
        <v>483</v>
      </c>
      <c r="AP30" s="164" t="s">
        <v>1280</v>
      </c>
      <c r="AQ30" s="72" t="s">
        <v>436</v>
      </c>
      <c r="AR30" s="52"/>
      <c r="AS30" s="29"/>
      <c r="AT30" s="29"/>
      <c r="AU30" s="29"/>
      <c r="AV30" s="53" t="s">
        <v>1145</v>
      </c>
      <c r="AW30" s="82">
        <v>43859</v>
      </c>
      <c r="AX30" s="98" t="s">
        <v>990</v>
      </c>
      <c r="AY30" s="4" t="s">
        <v>1146</v>
      </c>
      <c r="AZ30" s="29"/>
      <c r="BA30" s="29"/>
      <c r="BB30" s="189">
        <f t="shared" si="2"/>
        <v>389791.66666666669</v>
      </c>
      <c r="BC30" s="190">
        <v>467750</v>
      </c>
      <c r="BD30" s="190">
        <f>BE30/1.2</f>
        <v>182500</v>
      </c>
      <c r="BE30" s="190">
        <v>219000</v>
      </c>
      <c r="BF30" s="8" t="s">
        <v>436</v>
      </c>
      <c r="BG30" s="8" t="s">
        <v>436</v>
      </c>
      <c r="BH30" s="75">
        <v>43875</v>
      </c>
      <c r="BI30" s="1" t="s">
        <v>1310</v>
      </c>
      <c r="BJ30" s="76">
        <v>1</v>
      </c>
      <c r="BK30" s="76">
        <v>0</v>
      </c>
      <c r="BL30" s="76">
        <v>0</v>
      </c>
      <c r="BM30" s="249" t="s">
        <v>493</v>
      </c>
      <c r="BN30" s="8">
        <v>0</v>
      </c>
      <c r="BO30" s="8">
        <v>0</v>
      </c>
      <c r="BP30" s="102">
        <v>0</v>
      </c>
      <c r="BQ30" s="102">
        <v>0</v>
      </c>
      <c r="BR30" s="200">
        <f>BS30/1.2</f>
        <v>383555</v>
      </c>
      <c r="BS30" s="200">
        <v>460266</v>
      </c>
      <c r="BT30" s="200">
        <f>BU30/1.2</f>
        <v>182500</v>
      </c>
      <c r="BU30" s="200">
        <v>219000</v>
      </c>
      <c r="BV30" s="1" t="s">
        <v>1147</v>
      </c>
      <c r="BW30" s="4" t="s">
        <v>1148</v>
      </c>
      <c r="BX30" s="1" t="s">
        <v>576</v>
      </c>
      <c r="BY30" s="11">
        <v>43893</v>
      </c>
      <c r="BZ30" s="4" t="s">
        <v>1216</v>
      </c>
      <c r="CA30" s="2"/>
      <c r="CB30" s="2"/>
      <c r="CC30" s="2"/>
      <c r="CD30" s="2"/>
      <c r="CE30" s="173">
        <f>CF30/1.2</f>
        <v>383555</v>
      </c>
      <c r="CF30" s="173">
        <v>460266</v>
      </c>
      <c r="CG30" s="173">
        <f>CH30/1.2</f>
        <v>182500</v>
      </c>
      <c r="CH30" s="173">
        <v>219000</v>
      </c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1" t="s">
        <v>496</v>
      </c>
      <c r="CT30" s="50"/>
      <c r="CU30" s="29"/>
      <c r="CV30" s="29"/>
      <c r="CW30" s="29"/>
      <c r="CX30" s="29"/>
    </row>
    <row r="31" spans="1:106" s="16" customFormat="1" ht="42.75" customHeight="1" x14ac:dyDescent="0.2">
      <c r="A31" s="47" t="s">
        <v>659</v>
      </c>
      <c r="B31" s="8">
        <v>16</v>
      </c>
      <c r="C31" s="68" t="s">
        <v>210</v>
      </c>
      <c r="D31" s="68" t="s">
        <v>210</v>
      </c>
      <c r="E31" s="68" t="s">
        <v>923</v>
      </c>
      <c r="F31" s="47" t="s">
        <v>337</v>
      </c>
      <c r="G31" s="68">
        <v>796</v>
      </c>
      <c r="H31" s="1" t="s">
        <v>1069</v>
      </c>
      <c r="I31" s="49" t="s">
        <v>377</v>
      </c>
      <c r="J31" s="4">
        <v>60</v>
      </c>
      <c r="K31" s="1" t="s">
        <v>392</v>
      </c>
      <c r="L31" s="8"/>
      <c r="M31" s="173">
        <v>264000</v>
      </c>
      <c r="N31" s="50" t="s">
        <v>505</v>
      </c>
      <c r="O31" s="8"/>
      <c r="P31" s="4" t="s">
        <v>404</v>
      </c>
      <c r="Q31" s="4" t="s">
        <v>418</v>
      </c>
      <c r="R31" s="1" t="s">
        <v>431</v>
      </c>
      <c r="S31" s="9"/>
      <c r="T31" s="50"/>
      <c r="U31" s="72" t="s">
        <v>435</v>
      </c>
      <c r="V31" s="8" t="s">
        <v>435</v>
      </c>
      <c r="W31" s="72" t="s">
        <v>435</v>
      </c>
      <c r="X31" s="1" t="s">
        <v>438</v>
      </c>
      <c r="Y31" s="72" t="s">
        <v>454</v>
      </c>
      <c r="Z31" s="4" t="s">
        <v>456</v>
      </c>
      <c r="AA31" s="173">
        <f>AB31/1.2</f>
        <v>220000</v>
      </c>
      <c r="AB31" s="190">
        <v>264000</v>
      </c>
      <c r="AC31" s="231">
        <f>AD31/1.2</f>
        <v>111864.40833333334</v>
      </c>
      <c r="AD31" s="232">
        <v>134237.29</v>
      </c>
      <c r="AE31" s="72" t="s">
        <v>458</v>
      </c>
      <c r="AF31" s="72" t="s">
        <v>436</v>
      </c>
      <c r="AG31" s="11" t="s">
        <v>560</v>
      </c>
      <c r="AH31" s="50" t="s">
        <v>436</v>
      </c>
      <c r="AI31" s="8" t="s">
        <v>468</v>
      </c>
      <c r="AJ31" s="1"/>
      <c r="AK31" s="4" t="s">
        <v>480</v>
      </c>
      <c r="AL31" s="29"/>
      <c r="AM31" s="4" t="s">
        <v>481</v>
      </c>
      <c r="AN31" s="204">
        <v>111864.41</v>
      </c>
      <c r="AO31" s="1" t="s">
        <v>482</v>
      </c>
      <c r="AP31" s="4" t="s">
        <v>1024</v>
      </c>
      <c r="AQ31" s="72" t="s">
        <v>436</v>
      </c>
      <c r="AR31" s="52"/>
      <c r="AS31" s="29"/>
      <c r="AT31" s="29"/>
      <c r="AU31" s="29"/>
      <c r="AV31" s="53">
        <v>31806191049</v>
      </c>
      <c r="AW31" s="82">
        <v>43159</v>
      </c>
      <c r="AX31" s="98" t="s">
        <v>729</v>
      </c>
      <c r="AY31" s="4" t="s">
        <v>484</v>
      </c>
      <c r="AZ31" s="29"/>
      <c r="BA31" s="29"/>
      <c r="BB31" s="189">
        <v>223800</v>
      </c>
      <c r="BC31" s="190">
        <v>264084</v>
      </c>
      <c r="BD31" s="190">
        <f>BE31/1.2</f>
        <v>111864.40833333334</v>
      </c>
      <c r="BE31" s="190">
        <v>134237.29</v>
      </c>
      <c r="BF31" s="8" t="s">
        <v>436</v>
      </c>
      <c r="BG31" s="8" t="s">
        <v>436</v>
      </c>
      <c r="BH31" s="75">
        <v>43174</v>
      </c>
      <c r="BI31" s="1" t="s">
        <v>1317</v>
      </c>
      <c r="BJ31" s="76">
        <v>3</v>
      </c>
      <c r="BK31" s="76">
        <v>0</v>
      </c>
      <c r="BL31" s="76">
        <v>0</v>
      </c>
      <c r="BM31" s="72" t="s">
        <v>491</v>
      </c>
      <c r="BN31" s="8">
        <v>0</v>
      </c>
      <c r="BO31" s="8">
        <v>0</v>
      </c>
      <c r="BP31" s="29"/>
      <c r="BQ31" s="29"/>
      <c r="BR31" s="200">
        <f>BS31/1.2</f>
        <v>169637.29166666669</v>
      </c>
      <c r="BS31" s="200">
        <v>203564.75</v>
      </c>
      <c r="BT31" s="200">
        <v>111864.40833333334</v>
      </c>
      <c r="BU31" s="200">
        <v>134237.29</v>
      </c>
      <c r="BV31" s="1" t="s">
        <v>507</v>
      </c>
      <c r="BW31" s="4">
        <v>6164283253</v>
      </c>
      <c r="BX31" s="1" t="s">
        <v>576</v>
      </c>
      <c r="BY31" s="11">
        <v>43187</v>
      </c>
      <c r="BZ31" s="4" t="s">
        <v>582</v>
      </c>
      <c r="CA31" s="2"/>
      <c r="CB31" s="2"/>
      <c r="CC31" s="2"/>
      <c r="CD31" s="2"/>
      <c r="CE31" s="173">
        <f>CF31/1.2</f>
        <v>220485.73333333334</v>
      </c>
      <c r="CF31" s="173">
        <v>264582.88</v>
      </c>
      <c r="CG31" s="173">
        <v>111864.40833333334</v>
      </c>
      <c r="CH31" s="173">
        <v>134237.29</v>
      </c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1" t="s">
        <v>1198</v>
      </c>
      <c r="CT31" s="50" t="s">
        <v>581</v>
      </c>
      <c r="CU31" s="29"/>
      <c r="CV31" s="29"/>
      <c r="CW31" s="29"/>
      <c r="CX31" s="29"/>
    </row>
    <row r="32" spans="1:106" s="16" customFormat="1" ht="33" customHeight="1" x14ac:dyDescent="0.2">
      <c r="A32" s="47" t="s">
        <v>933</v>
      </c>
      <c r="B32" s="8">
        <v>17</v>
      </c>
      <c r="C32" s="68" t="s">
        <v>715</v>
      </c>
      <c r="D32" s="68" t="s">
        <v>716</v>
      </c>
      <c r="E32" s="68" t="s">
        <v>289</v>
      </c>
      <c r="F32" s="47" t="s">
        <v>337</v>
      </c>
      <c r="G32" s="68">
        <v>796</v>
      </c>
      <c r="H32" s="1" t="s">
        <v>1069</v>
      </c>
      <c r="I32" s="49" t="s">
        <v>378</v>
      </c>
      <c r="J32" s="4">
        <v>7</v>
      </c>
      <c r="K32" s="1" t="s">
        <v>394</v>
      </c>
      <c r="L32" s="8"/>
      <c r="M32" s="173">
        <v>169200</v>
      </c>
      <c r="N32" s="50" t="s">
        <v>505</v>
      </c>
      <c r="O32" s="8"/>
      <c r="P32" s="4" t="s">
        <v>426</v>
      </c>
      <c r="Q32" s="4" t="s">
        <v>425</v>
      </c>
      <c r="R32" s="1" t="s">
        <v>430</v>
      </c>
      <c r="S32" s="9" t="s">
        <v>508</v>
      </c>
      <c r="T32" s="50">
        <v>2630045692</v>
      </c>
      <c r="U32" s="1" t="s">
        <v>436</v>
      </c>
      <c r="V32" s="8" t="s">
        <v>435</v>
      </c>
      <c r="W32" s="1" t="s">
        <v>436</v>
      </c>
      <c r="X32" s="1" t="s">
        <v>801</v>
      </c>
      <c r="Y32" s="72" t="s">
        <v>454</v>
      </c>
      <c r="Z32" s="4" t="s">
        <v>456</v>
      </c>
      <c r="AA32" s="173">
        <f>AB32/1.2</f>
        <v>141000</v>
      </c>
      <c r="AB32" s="200">
        <v>169200</v>
      </c>
      <c r="AC32" s="231">
        <f>AD32/1.2</f>
        <v>70500</v>
      </c>
      <c r="AD32" s="231">
        <v>84600</v>
      </c>
      <c r="AE32" s="1" t="s">
        <v>457</v>
      </c>
      <c r="AF32" s="1">
        <v>49</v>
      </c>
      <c r="AG32" s="11" t="s">
        <v>846</v>
      </c>
      <c r="AH32" s="50" t="s">
        <v>436</v>
      </c>
      <c r="AI32" s="8" t="s">
        <v>468</v>
      </c>
      <c r="AJ32" s="1" t="s">
        <v>471</v>
      </c>
      <c r="AK32" s="4" t="s">
        <v>480</v>
      </c>
      <c r="AL32" s="29"/>
      <c r="AM32" s="4" t="s">
        <v>481</v>
      </c>
      <c r="AN32" s="204">
        <f>AC32</f>
        <v>70500</v>
      </c>
      <c r="AO32" s="1" t="s">
        <v>483</v>
      </c>
      <c r="AP32" s="4" t="s">
        <v>436</v>
      </c>
      <c r="AQ32" s="57" t="s">
        <v>436</v>
      </c>
      <c r="AR32" s="52"/>
      <c r="AS32" s="29"/>
      <c r="AT32" s="29"/>
      <c r="AU32" s="29"/>
      <c r="AV32" s="53"/>
      <c r="AW32" s="8"/>
      <c r="AX32" s="8"/>
      <c r="AY32" s="4"/>
      <c r="AZ32" s="29"/>
      <c r="BA32" s="29"/>
      <c r="BB32" s="173">
        <f>BC32/1.2</f>
        <v>141000</v>
      </c>
      <c r="BC32" s="173">
        <v>169200</v>
      </c>
      <c r="BD32" s="231">
        <f>BE32/1.2</f>
        <v>70500</v>
      </c>
      <c r="BE32" s="231">
        <v>84600</v>
      </c>
      <c r="BF32" s="8" t="s">
        <v>436</v>
      </c>
      <c r="BG32" s="8" t="s">
        <v>436</v>
      </c>
      <c r="BH32" s="75">
        <v>43861</v>
      </c>
      <c r="BI32" s="2" t="s">
        <v>1313</v>
      </c>
      <c r="BJ32" s="58">
        <v>1</v>
      </c>
      <c r="BK32" s="58">
        <v>0</v>
      </c>
      <c r="BL32" s="58">
        <v>0</v>
      </c>
      <c r="BM32" s="249" t="s">
        <v>430</v>
      </c>
      <c r="BN32" s="8">
        <v>0</v>
      </c>
      <c r="BO32" s="8">
        <v>0</v>
      </c>
      <c r="BP32" s="29"/>
      <c r="BQ32" s="29"/>
      <c r="BR32" s="173">
        <f>BS32/1.2</f>
        <v>141000</v>
      </c>
      <c r="BS32" s="173">
        <v>169200</v>
      </c>
      <c r="BT32" s="231">
        <f>BU32/1.2</f>
        <v>70500</v>
      </c>
      <c r="BU32" s="231">
        <v>84600</v>
      </c>
      <c r="BV32" s="1" t="s">
        <v>1223</v>
      </c>
      <c r="BW32" s="4" t="s">
        <v>1224</v>
      </c>
      <c r="BX32" s="1" t="s">
        <v>616</v>
      </c>
      <c r="BY32" s="11" t="s">
        <v>1225</v>
      </c>
      <c r="BZ32" s="4" t="s">
        <v>1226</v>
      </c>
      <c r="CA32" s="2"/>
      <c r="CB32" s="2"/>
      <c r="CC32" s="2"/>
      <c r="CD32" s="2"/>
      <c r="CE32" s="173">
        <f>CF32/1.2</f>
        <v>141000</v>
      </c>
      <c r="CF32" s="173">
        <v>169200</v>
      </c>
      <c r="CG32" s="200">
        <f>CH32/1.2</f>
        <v>70500</v>
      </c>
      <c r="CH32" s="200">
        <v>84600</v>
      </c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1" t="s">
        <v>496</v>
      </c>
      <c r="CT32" s="29"/>
      <c r="CU32" s="29"/>
      <c r="CV32" s="29"/>
      <c r="CW32" s="29"/>
      <c r="CX32" s="29"/>
    </row>
    <row r="33" spans="1:102" s="16" customFormat="1" ht="29.25" customHeight="1" x14ac:dyDescent="0.2">
      <c r="A33" s="47" t="s">
        <v>934</v>
      </c>
      <c r="B33" s="8">
        <v>18</v>
      </c>
      <c r="C33" s="68" t="s">
        <v>211</v>
      </c>
      <c r="D33" s="68" t="s">
        <v>256</v>
      </c>
      <c r="E33" s="68" t="s">
        <v>918</v>
      </c>
      <c r="F33" s="47" t="s">
        <v>338</v>
      </c>
      <c r="G33" s="68">
        <v>796</v>
      </c>
      <c r="H33" s="1" t="s">
        <v>1069</v>
      </c>
      <c r="I33" s="49">
        <v>1</v>
      </c>
      <c r="J33" s="4">
        <v>60</v>
      </c>
      <c r="K33" s="1" t="s">
        <v>392</v>
      </c>
      <c r="L33" s="8"/>
      <c r="M33" s="173">
        <v>1000000</v>
      </c>
      <c r="N33" s="50" t="s">
        <v>505</v>
      </c>
      <c r="O33" s="8"/>
      <c r="P33" s="1" t="s">
        <v>428</v>
      </c>
      <c r="Q33" s="1" t="s">
        <v>869</v>
      </c>
      <c r="R33" s="1" t="s">
        <v>430</v>
      </c>
      <c r="S33" s="9" t="s">
        <v>509</v>
      </c>
      <c r="T33" s="50">
        <v>6659122795</v>
      </c>
      <c r="U33" s="1" t="s">
        <v>436</v>
      </c>
      <c r="V33" s="8" t="s">
        <v>435</v>
      </c>
      <c r="W33" s="1" t="s">
        <v>436</v>
      </c>
      <c r="X33" s="1" t="s">
        <v>867</v>
      </c>
      <c r="Y33" s="1" t="s">
        <v>453</v>
      </c>
      <c r="Z33" s="4" t="s">
        <v>456</v>
      </c>
      <c r="AA33" s="173">
        <v>1000000</v>
      </c>
      <c r="AB33" s="200">
        <v>1000000</v>
      </c>
      <c r="AC33" s="231">
        <f>AA33</f>
        <v>1000000</v>
      </c>
      <c r="AD33" s="231">
        <f>M33</f>
        <v>1000000</v>
      </c>
      <c r="AE33" s="1" t="s">
        <v>458</v>
      </c>
      <c r="AF33" s="1" t="s">
        <v>459</v>
      </c>
      <c r="AG33" s="11" t="s">
        <v>870</v>
      </c>
      <c r="AH33" s="50" t="s">
        <v>436</v>
      </c>
      <c r="AI33" s="8" t="s">
        <v>468</v>
      </c>
      <c r="AJ33" s="1" t="s">
        <v>472</v>
      </c>
      <c r="AK33" s="4" t="s">
        <v>480</v>
      </c>
      <c r="AL33" s="29"/>
      <c r="AM33" s="4" t="s">
        <v>481</v>
      </c>
      <c r="AN33" s="204">
        <f>AC33</f>
        <v>1000000</v>
      </c>
      <c r="AO33" s="1" t="s">
        <v>483</v>
      </c>
      <c r="AP33" s="4" t="s">
        <v>436</v>
      </c>
      <c r="AQ33" s="57" t="s">
        <v>435</v>
      </c>
      <c r="AR33" s="52"/>
      <c r="AS33" s="29"/>
      <c r="AT33" s="29"/>
      <c r="AU33" s="29"/>
      <c r="AV33" s="53"/>
      <c r="AW33" s="50"/>
      <c r="AX33" s="8"/>
      <c r="AY33" s="4"/>
      <c r="AZ33" s="29"/>
      <c r="BA33" s="29"/>
      <c r="BB33" s="185">
        <v>1000000</v>
      </c>
      <c r="BC33" s="173">
        <v>1000000</v>
      </c>
      <c r="BD33" s="213">
        <v>1000000</v>
      </c>
      <c r="BE33" s="173">
        <v>1000000</v>
      </c>
      <c r="BF33" s="8" t="s">
        <v>436</v>
      </c>
      <c r="BG33" s="8" t="s">
        <v>436</v>
      </c>
      <c r="BH33" s="70">
        <v>43889</v>
      </c>
      <c r="BI33" s="2" t="s">
        <v>1311</v>
      </c>
      <c r="BJ33" s="58">
        <v>1</v>
      </c>
      <c r="BK33" s="58">
        <v>0</v>
      </c>
      <c r="BL33" s="58">
        <v>0</v>
      </c>
      <c r="BM33" s="249" t="s">
        <v>430</v>
      </c>
      <c r="BN33" s="8">
        <v>0</v>
      </c>
      <c r="BO33" s="8">
        <v>0</v>
      </c>
      <c r="BP33" s="29"/>
      <c r="BQ33" s="29"/>
      <c r="BR33" s="173">
        <v>1000000</v>
      </c>
      <c r="BS33" s="204">
        <v>1000000</v>
      </c>
      <c r="BT33" s="173">
        <v>1000000</v>
      </c>
      <c r="BU33" s="173">
        <v>1000000</v>
      </c>
      <c r="BV33" s="1" t="s">
        <v>509</v>
      </c>
      <c r="BW33" s="4">
        <v>6659122795</v>
      </c>
      <c r="BX33" s="1" t="s">
        <v>436</v>
      </c>
      <c r="BY33" s="11">
        <v>43889</v>
      </c>
      <c r="BZ33" s="4" t="s">
        <v>1209</v>
      </c>
      <c r="CA33" s="2"/>
      <c r="CB33" s="2"/>
      <c r="CC33" s="2"/>
      <c r="CD33" s="2"/>
      <c r="CE33" s="173">
        <v>1000000</v>
      </c>
      <c r="CF33" s="173">
        <v>1000000</v>
      </c>
      <c r="CG33" s="173">
        <v>1000000</v>
      </c>
      <c r="CH33" s="173">
        <v>1000000</v>
      </c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1" t="s">
        <v>496</v>
      </c>
      <c r="CT33" s="29"/>
      <c r="CU33" s="29"/>
      <c r="CV33" s="29"/>
      <c r="CW33" s="29"/>
      <c r="CX33" s="29"/>
    </row>
    <row r="34" spans="1:102" s="16" customFormat="1" ht="21.75" customHeight="1" x14ac:dyDescent="0.2">
      <c r="A34" s="47" t="s">
        <v>660</v>
      </c>
      <c r="B34" s="8">
        <v>19</v>
      </c>
      <c r="C34" s="68" t="s">
        <v>211</v>
      </c>
      <c r="D34" s="68" t="s">
        <v>256</v>
      </c>
      <c r="E34" s="68" t="s">
        <v>920</v>
      </c>
      <c r="F34" s="47" t="s">
        <v>338</v>
      </c>
      <c r="G34" s="68">
        <v>796</v>
      </c>
      <c r="H34" s="1" t="s">
        <v>1069</v>
      </c>
      <c r="I34" s="49">
        <v>1</v>
      </c>
      <c r="J34" s="4">
        <v>60</v>
      </c>
      <c r="K34" s="1" t="s">
        <v>392</v>
      </c>
      <c r="L34" s="8"/>
      <c r="M34" s="173">
        <v>1000000</v>
      </c>
      <c r="N34" s="50" t="s">
        <v>505</v>
      </c>
      <c r="O34" s="8"/>
      <c r="P34" s="1" t="s">
        <v>406</v>
      </c>
      <c r="Q34" s="4" t="s">
        <v>418</v>
      </c>
      <c r="R34" s="1" t="s">
        <v>430</v>
      </c>
      <c r="S34" s="9" t="s">
        <v>526</v>
      </c>
      <c r="T34" s="50">
        <v>6659122795</v>
      </c>
      <c r="U34" s="1" t="s">
        <v>436</v>
      </c>
      <c r="V34" s="8" t="s">
        <v>435</v>
      </c>
      <c r="W34" s="1" t="s">
        <v>436</v>
      </c>
      <c r="X34" s="1" t="s">
        <v>449</v>
      </c>
      <c r="Y34" s="1" t="s">
        <v>453</v>
      </c>
      <c r="Z34" s="4" t="s">
        <v>456</v>
      </c>
      <c r="AA34" s="173">
        <v>1000000</v>
      </c>
      <c r="AB34" s="200">
        <v>1000000</v>
      </c>
      <c r="AC34" s="231">
        <v>0</v>
      </c>
      <c r="AD34" s="231">
        <v>0</v>
      </c>
      <c r="AE34" s="1" t="s">
        <v>458</v>
      </c>
      <c r="AF34" s="1" t="s">
        <v>459</v>
      </c>
      <c r="AG34" s="11">
        <v>43543</v>
      </c>
      <c r="AH34" s="50" t="s">
        <v>436</v>
      </c>
      <c r="AI34" s="8" t="s">
        <v>468</v>
      </c>
      <c r="AJ34" s="1" t="s">
        <v>473</v>
      </c>
      <c r="AK34" s="62" t="s">
        <v>480</v>
      </c>
      <c r="AL34" s="29"/>
      <c r="AM34" s="4" t="s">
        <v>481</v>
      </c>
      <c r="AN34" s="204">
        <v>0</v>
      </c>
      <c r="AO34" s="1" t="s">
        <v>483</v>
      </c>
      <c r="AP34" s="4" t="s">
        <v>436</v>
      </c>
      <c r="AQ34" s="57" t="s">
        <v>436</v>
      </c>
      <c r="AR34" s="52"/>
      <c r="AS34" s="29"/>
      <c r="AT34" s="29"/>
      <c r="AU34" s="29"/>
      <c r="AV34" s="53"/>
      <c r="AW34" s="50"/>
      <c r="AX34" s="8"/>
      <c r="AY34" s="4"/>
      <c r="AZ34" s="29"/>
      <c r="BA34" s="29"/>
      <c r="BB34" s="185">
        <v>1000000</v>
      </c>
      <c r="BC34" s="213">
        <v>1000000</v>
      </c>
      <c r="BD34" s="200">
        <v>0</v>
      </c>
      <c r="BE34" s="173">
        <v>0</v>
      </c>
      <c r="BF34" s="8" t="s">
        <v>436</v>
      </c>
      <c r="BG34" s="8" t="s">
        <v>436</v>
      </c>
      <c r="BH34" s="70">
        <v>43543</v>
      </c>
      <c r="BI34" s="2" t="s">
        <v>1312</v>
      </c>
      <c r="BJ34" s="58">
        <v>1</v>
      </c>
      <c r="BK34" s="58">
        <v>0</v>
      </c>
      <c r="BL34" s="58">
        <v>0</v>
      </c>
      <c r="BM34" s="249" t="s">
        <v>430</v>
      </c>
      <c r="BN34" s="29"/>
      <c r="BO34" s="29"/>
      <c r="BP34" s="29"/>
      <c r="BQ34" s="29"/>
      <c r="BR34" s="173">
        <v>1000000</v>
      </c>
      <c r="BS34" s="213">
        <v>1000000</v>
      </c>
      <c r="BT34" s="173">
        <v>0</v>
      </c>
      <c r="BU34" s="173">
        <v>0</v>
      </c>
      <c r="BV34" s="1" t="s">
        <v>526</v>
      </c>
      <c r="BW34" s="4">
        <v>6659122795</v>
      </c>
      <c r="BX34" s="1" t="s">
        <v>436</v>
      </c>
      <c r="BY34" s="11">
        <v>43543</v>
      </c>
      <c r="BZ34" s="176" t="s">
        <v>584</v>
      </c>
      <c r="CA34" s="2"/>
      <c r="CB34" s="2"/>
      <c r="CC34" s="2"/>
      <c r="CD34" s="2"/>
      <c r="CE34" s="173">
        <v>1000000</v>
      </c>
      <c r="CF34" s="173">
        <v>1000000</v>
      </c>
      <c r="CG34" s="173">
        <v>0</v>
      </c>
      <c r="CH34" s="173">
        <v>0</v>
      </c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1" t="s">
        <v>496</v>
      </c>
      <c r="CT34" s="29"/>
      <c r="CU34" s="29"/>
      <c r="CV34" s="29"/>
      <c r="CW34" s="29"/>
      <c r="CX34" s="29"/>
    </row>
    <row r="35" spans="1:102" s="16" customFormat="1" ht="29.25" customHeight="1" x14ac:dyDescent="0.2">
      <c r="A35" s="47" t="s">
        <v>661</v>
      </c>
      <c r="B35" s="8">
        <v>20</v>
      </c>
      <c r="C35" s="68" t="s">
        <v>209</v>
      </c>
      <c r="D35" s="68" t="s">
        <v>255</v>
      </c>
      <c r="E35" s="68" t="s">
        <v>290</v>
      </c>
      <c r="F35" s="68" t="s">
        <v>339</v>
      </c>
      <c r="G35" s="48">
        <v>876</v>
      </c>
      <c r="H35" s="49" t="s">
        <v>373</v>
      </c>
      <c r="I35" s="1">
        <v>6</v>
      </c>
      <c r="J35" s="1">
        <v>60</v>
      </c>
      <c r="K35" s="1" t="s">
        <v>392</v>
      </c>
      <c r="L35" s="8"/>
      <c r="M35" s="173">
        <v>5580000</v>
      </c>
      <c r="N35" s="50" t="s">
        <v>505</v>
      </c>
      <c r="O35" s="8"/>
      <c r="P35" s="4" t="s">
        <v>784</v>
      </c>
      <c r="Q35" s="4" t="s">
        <v>417</v>
      </c>
      <c r="R35" s="1" t="s">
        <v>430</v>
      </c>
      <c r="S35" s="9" t="s">
        <v>1095</v>
      </c>
      <c r="T35" s="50">
        <v>7709219099</v>
      </c>
      <c r="U35" s="1" t="s">
        <v>436</v>
      </c>
      <c r="V35" s="8" t="s">
        <v>435</v>
      </c>
      <c r="W35" s="1" t="s">
        <v>436</v>
      </c>
      <c r="X35" s="1" t="s">
        <v>840</v>
      </c>
      <c r="Y35" s="1" t="s">
        <v>453</v>
      </c>
      <c r="Z35" s="4" t="s">
        <v>456</v>
      </c>
      <c r="AA35" s="173">
        <f>AB35/1.2</f>
        <v>4650000</v>
      </c>
      <c r="AB35" s="200">
        <v>5580000</v>
      </c>
      <c r="AC35" s="231">
        <f>AD35/1.2</f>
        <v>1300000</v>
      </c>
      <c r="AD35" s="231">
        <v>1560000</v>
      </c>
      <c r="AE35" s="1" t="s">
        <v>458</v>
      </c>
      <c r="AF35" s="1" t="s">
        <v>436</v>
      </c>
      <c r="AG35" s="11" t="s">
        <v>561</v>
      </c>
      <c r="AH35" s="50" t="s">
        <v>436</v>
      </c>
      <c r="AI35" s="8" t="s">
        <v>468</v>
      </c>
      <c r="AJ35" s="1" t="s">
        <v>470</v>
      </c>
      <c r="AK35" s="1" t="s">
        <v>480</v>
      </c>
      <c r="AL35" s="29"/>
      <c r="AM35" s="4" t="s">
        <v>481</v>
      </c>
      <c r="AN35" s="204">
        <f>AC35</f>
        <v>1300000</v>
      </c>
      <c r="AO35" s="1" t="s">
        <v>483</v>
      </c>
      <c r="AP35" s="4" t="s">
        <v>436</v>
      </c>
      <c r="AQ35" s="1" t="s">
        <v>435</v>
      </c>
      <c r="AR35" s="52"/>
      <c r="AS35" s="29"/>
      <c r="AT35" s="29"/>
      <c r="AU35" s="29"/>
      <c r="AV35" s="53"/>
      <c r="AW35" s="8"/>
      <c r="AX35" s="8"/>
      <c r="AY35" s="4"/>
      <c r="AZ35" s="29"/>
      <c r="BA35" s="29"/>
      <c r="BB35" s="185">
        <f>BC35/1.2</f>
        <v>4650000</v>
      </c>
      <c r="BC35" s="173">
        <v>5580000</v>
      </c>
      <c r="BD35" s="213">
        <f>BE35/1.2</f>
        <v>1300000</v>
      </c>
      <c r="BE35" s="173">
        <v>1560000</v>
      </c>
      <c r="BF35" s="8" t="s">
        <v>436</v>
      </c>
      <c r="BG35" s="8" t="s">
        <v>436</v>
      </c>
      <c r="BH35" s="70">
        <v>41636</v>
      </c>
      <c r="BI35" s="1" t="s">
        <v>1314</v>
      </c>
      <c r="BJ35" s="58">
        <v>1</v>
      </c>
      <c r="BK35" s="58">
        <v>0</v>
      </c>
      <c r="BL35" s="58">
        <v>0</v>
      </c>
      <c r="BM35" s="249" t="s">
        <v>430</v>
      </c>
      <c r="BN35" s="8">
        <v>0</v>
      </c>
      <c r="BO35" s="8">
        <v>0</v>
      </c>
      <c r="BP35" s="29"/>
      <c r="BQ35" s="29"/>
      <c r="BR35" s="173">
        <f>BS35/1.2</f>
        <v>4650000</v>
      </c>
      <c r="BS35" s="173">
        <v>5580000</v>
      </c>
      <c r="BT35" s="173">
        <f>BU35/1.2</f>
        <v>1300000</v>
      </c>
      <c r="BU35" s="173">
        <v>1560000</v>
      </c>
      <c r="BV35" s="1" t="s">
        <v>1095</v>
      </c>
      <c r="BW35" s="4">
        <v>7709219099</v>
      </c>
      <c r="BX35" s="1" t="s">
        <v>436</v>
      </c>
      <c r="BY35" s="11">
        <v>41295</v>
      </c>
      <c r="BZ35" s="4" t="s">
        <v>585</v>
      </c>
      <c r="CA35" s="2"/>
      <c r="CB35" s="2"/>
      <c r="CC35" s="2"/>
      <c r="CD35" s="2"/>
      <c r="CE35" s="173">
        <f>CF35/1.2</f>
        <v>4650000</v>
      </c>
      <c r="CF35" s="173">
        <v>5580000</v>
      </c>
      <c r="CG35" s="173">
        <f>CH35/1.2</f>
        <v>1300000</v>
      </c>
      <c r="CH35" s="173">
        <v>1560000</v>
      </c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1" t="s">
        <v>496</v>
      </c>
      <c r="CT35" s="29"/>
      <c r="CU35" s="29"/>
      <c r="CV35" s="29"/>
      <c r="CW35" s="29"/>
      <c r="CX35" s="29"/>
    </row>
    <row r="36" spans="1:102" s="16" customFormat="1" ht="32.25" customHeight="1" x14ac:dyDescent="0.2">
      <c r="A36" s="47" t="s">
        <v>662</v>
      </c>
      <c r="B36" s="8">
        <v>21</v>
      </c>
      <c r="C36" s="68" t="s">
        <v>209</v>
      </c>
      <c r="D36" s="68" t="s">
        <v>257</v>
      </c>
      <c r="E36" s="68" t="s">
        <v>291</v>
      </c>
      <c r="F36" s="68" t="s">
        <v>340</v>
      </c>
      <c r="G36" s="48">
        <v>876</v>
      </c>
      <c r="H36" s="49" t="s">
        <v>373</v>
      </c>
      <c r="I36" s="49">
        <v>1</v>
      </c>
      <c r="J36" s="1">
        <v>60</v>
      </c>
      <c r="K36" s="1" t="s">
        <v>392</v>
      </c>
      <c r="L36" s="8"/>
      <c r="M36" s="173">
        <v>600000</v>
      </c>
      <c r="N36" s="50" t="s">
        <v>505</v>
      </c>
      <c r="O36" s="8"/>
      <c r="P36" s="4" t="s">
        <v>785</v>
      </c>
      <c r="Q36" s="4" t="s">
        <v>417</v>
      </c>
      <c r="R36" s="1" t="s">
        <v>430</v>
      </c>
      <c r="S36" s="9" t="s">
        <v>1095</v>
      </c>
      <c r="T36" s="50">
        <v>7709219099</v>
      </c>
      <c r="U36" s="1" t="s">
        <v>436</v>
      </c>
      <c r="V36" s="8" t="s">
        <v>435</v>
      </c>
      <c r="W36" s="1" t="s">
        <v>436</v>
      </c>
      <c r="X36" s="1" t="s">
        <v>856</v>
      </c>
      <c r="Y36" s="1" t="s">
        <v>453</v>
      </c>
      <c r="Z36" s="4" t="s">
        <v>456</v>
      </c>
      <c r="AA36" s="173">
        <f>AB36/1.2</f>
        <v>500000</v>
      </c>
      <c r="AB36" s="200">
        <f>M36</f>
        <v>600000</v>
      </c>
      <c r="AC36" s="231">
        <v>120000</v>
      </c>
      <c r="AD36" s="231">
        <v>144000</v>
      </c>
      <c r="AE36" s="1" t="s">
        <v>458</v>
      </c>
      <c r="AF36" s="1" t="s">
        <v>436</v>
      </c>
      <c r="AG36" s="11" t="s">
        <v>562</v>
      </c>
      <c r="AH36" s="50" t="s">
        <v>436</v>
      </c>
      <c r="AI36" s="8" t="s">
        <v>468</v>
      </c>
      <c r="AJ36" s="1" t="s">
        <v>470</v>
      </c>
      <c r="AK36" s="1" t="s">
        <v>480</v>
      </c>
      <c r="AL36" s="29"/>
      <c r="AM36" s="4" t="s">
        <v>481</v>
      </c>
      <c r="AN36" s="204">
        <v>120000</v>
      </c>
      <c r="AO36" s="1" t="s">
        <v>483</v>
      </c>
      <c r="AP36" s="4" t="s">
        <v>436</v>
      </c>
      <c r="AQ36" s="1" t="s">
        <v>435</v>
      </c>
      <c r="AR36" s="52"/>
      <c r="AS36" s="29"/>
      <c r="AT36" s="29"/>
      <c r="AU36" s="29"/>
      <c r="AV36" s="53"/>
      <c r="AW36" s="8"/>
      <c r="AX36" s="8"/>
      <c r="AY36" s="4"/>
      <c r="AZ36" s="29"/>
      <c r="BA36" s="29"/>
      <c r="BB36" s="185">
        <f>BC36/1.2</f>
        <v>500000</v>
      </c>
      <c r="BC36" s="173">
        <v>600000</v>
      </c>
      <c r="BD36" s="213">
        <v>120000</v>
      </c>
      <c r="BE36" s="173">
        <f>BD36*1.2</f>
        <v>144000</v>
      </c>
      <c r="BF36" s="8" t="s">
        <v>436</v>
      </c>
      <c r="BG36" s="8" t="s">
        <v>436</v>
      </c>
      <c r="BH36" s="70">
        <v>41563</v>
      </c>
      <c r="BI36" s="1" t="s">
        <v>1318</v>
      </c>
      <c r="BJ36" s="58">
        <v>1</v>
      </c>
      <c r="BK36" s="58">
        <v>0</v>
      </c>
      <c r="BL36" s="58">
        <v>0</v>
      </c>
      <c r="BM36" s="249" t="s">
        <v>430</v>
      </c>
      <c r="BN36" s="8">
        <v>0</v>
      </c>
      <c r="BO36" s="8">
        <v>0</v>
      </c>
      <c r="BP36" s="29"/>
      <c r="BQ36" s="29"/>
      <c r="BR36" s="173">
        <f>BS36/1.2</f>
        <v>500000</v>
      </c>
      <c r="BS36" s="173">
        <v>600000</v>
      </c>
      <c r="BT36" s="173">
        <v>120000</v>
      </c>
      <c r="BU36" s="173">
        <v>144000</v>
      </c>
      <c r="BV36" s="1" t="s">
        <v>1095</v>
      </c>
      <c r="BW36" s="4">
        <v>7709219099</v>
      </c>
      <c r="BX36" s="1" t="s">
        <v>436</v>
      </c>
      <c r="BY36" s="11">
        <v>41563</v>
      </c>
      <c r="BZ36" s="4" t="s">
        <v>586</v>
      </c>
      <c r="CA36" s="2"/>
      <c r="CB36" s="2"/>
      <c r="CC36" s="2"/>
      <c r="CD36" s="2"/>
      <c r="CE36" s="173">
        <f>CF36/1.2</f>
        <v>500000</v>
      </c>
      <c r="CF36" s="173">
        <v>600000</v>
      </c>
      <c r="CG36" s="173">
        <v>120000</v>
      </c>
      <c r="CH36" s="173">
        <v>144000</v>
      </c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1" t="s">
        <v>496</v>
      </c>
      <c r="CT36" s="29"/>
      <c r="CU36" s="29"/>
      <c r="CV36" s="29"/>
      <c r="CW36" s="29"/>
      <c r="CX36" s="29"/>
    </row>
    <row r="37" spans="1:102" s="16" customFormat="1" ht="30" customHeight="1" x14ac:dyDescent="0.2">
      <c r="A37" s="47" t="s">
        <v>663</v>
      </c>
      <c r="B37" s="8">
        <v>26</v>
      </c>
      <c r="C37" s="68" t="s">
        <v>209</v>
      </c>
      <c r="D37" s="68" t="s">
        <v>257</v>
      </c>
      <c r="E37" s="68" t="s">
        <v>292</v>
      </c>
      <c r="F37" s="68" t="s">
        <v>340</v>
      </c>
      <c r="G37" s="48">
        <v>876</v>
      </c>
      <c r="H37" s="49" t="s">
        <v>373</v>
      </c>
      <c r="I37" s="49">
        <v>1</v>
      </c>
      <c r="J37" s="1">
        <v>60</v>
      </c>
      <c r="K37" s="1" t="s">
        <v>392</v>
      </c>
      <c r="L37" s="8"/>
      <c r="M37" s="173">
        <v>428544</v>
      </c>
      <c r="N37" s="50" t="s">
        <v>505</v>
      </c>
      <c r="O37" s="8"/>
      <c r="P37" s="4" t="s">
        <v>786</v>
      </c>
      <c r="Q37" s="4" t="s">
        <v>417</v>
      </c>
      <c r="R37" s="1" t="s">
        <v>430</v>
      </c>
      <c r="S37" s="9" t="s">
        <v>510</v>
      </c>
      <c r="T37" s="50">
        <v>7707049388</v>
      </c>
      <c r="U37" s="1" t="s">
        <v>436</v>
      </c>
      <c r="V37" s="8" t="s">
        <v>435</v>
      </c>
      <c r="W37" s="1" t="s">
        <v>436</v>
      </c>
      <c r="X37" s="1" t="s">
        <v>857</v>
      </c>
      <c r="Y37" s="1" t="s">
        <v>453</v>
      </c>
      <c r="Z37" s="4" t="s">
        <v>456</v>
      </c>
      <c r="AA37" s="173">
        <f t="shared" ref="AA37:AA40" si="10">AB37/1.2</f>
        <v>357120</v>
      </c>
      <c r="AB37" s="200">
        <v>428544</v>
      </c>
      <c r="AC37" s="231">
        <f>AD37/1.2</f>
        <v>89280</v>
      </c>
      <c r="AD37" s="231">
        <v>107136</v>
      </c>
      <c r="AE37" s="1" t="s">
        <v>458</v>
      </c>
      <c r="AF37" s="1" t="s">
        <v>436</v>
      </c>
      <c r="AG37" s="11">
        <v>41913</v>
      </c>
      <c r="AH37" s="50" t="s">
        <v>436</v>
      </c>
      <c r="AI37" s="8" t="s">
        <v>468</v>
      </c>
      <c r="AJ37" s="1" t="s">
        <v>470</v>
      </c>
      <c r="AK37" s="1" t="s">
        <v>480</v>
      </c>
      <c r="AL37" s="29"/>
      <c r="AM37" s="4" t="s">
        <v>481</v>
      </c>
      <c r="AN37" s="204">
        <f>AC37</f>
        <v>89280</v>
      </c>
      <c r="AO37" s="1" t="s">
        <v>483</v>
      </c>
      <c r="AP37" s="4" t="s">
        <v>436</v>
      </c>
      <c r="AQ37" s="1" t="s">
        <v>435</v>
      </c>
      <c r="AR37" s="52"/>
      <c r="AS37" s="29"/>
      <c r="AT37" s="29"/>
      <c r="AU37" s="29"/>
      <c r="AV37" s="53"/>
      <c r="AW37" s="8"/>
      <c r="AX37" s="8"/>
      <c r="AY37" s="4"/>
      <c r="AZ37" s="29"/>
      <c r="BA37" s="29"/>
      <c r="BB37" s="185">
        <f t="shared" ref="BB37:BB41" si="11">BC37/1.2</f>
        <v>357120</v>
      </c>
      <c r="BC37" s="173">
        <v>428544</v>
      </c>
      <c r="BD37" s="213">
        <f>AN37</f>
        <v>89280</v>
      </c>
      <c r="BE37" s="213">
        <v>107136</v>
      </c>
      <c r="BF37" s="8" t="s">
        <v>436</v>
      </c>
      <c r="BG37" s="8" t="s">
        <v>436</v>
      </c>
      <c r="BH37" s="70">
        <v>41913</v>
      </c>
      <c r="BI37" s="2" t="s">
        <v>1319</v>
      </c>
      <c r="BJ37" s="58">
        <v>1</v>
      </c>
      <c r="BK37" s="58">
        <v>0</v>
      </c>
      <c r="BL37" s="58">
        <v>0</v>
      </c>
      <c r="BM37" s="249" t="s">
        <v>430</v>
      </c>
      <c r="BN37" s="8">
        <v>0</v>
      </c>
      <c r="BO37" s="8">
        <v>0</v>
      </c>
      <c r="BP37" s="29"/>
      <c r="BQ37" s="29"/>
      <c r="BR37" s="173">
        <f t="shared" ref="BR37:BR41" si="12">BS37/1.2</f>
        <v>357120</v>
      </c>
      <c r="BS37" s="173">
        <v>428544</v>
      </c>
      <c r="BT37" s="173">
        <f>BU37/1.2</f>
        <v>89280</v>
      </c>
      <c r="BU37" s="173">
        <v>107136</v>
      </c>
      <c r="BV37" s="1" t="s">
        <v>510</v>
      </c>
      <c r="BW37" s="4">
        <v>7707049388</v>
      </c>
      <c r="BX37" s="1" t="s">
        <v>436</v>
      </c>
      <c r="BY37" s="11">
        <v>41913</v>
      </c>
      <c r="BZ37" s="4" t="s">
        <v>587</v>
      </c>
      <c r="CA37" s="2"/>
      <c r="CB37" s="2"/>
      <c r="CC37" s="2"/>
      <c r="CD37" s="2"/>
      <c r="CE37" s="173">
        <f t="shared" ref="CE37:CE40" si="13">CF37/1.2</f>
        <v>357120</v>
      </c>
      <c r="CF37" s="173">
        <v>428544</v>
      </c>
      <c r="CG37" s="173">
        <f>CH37/1.2</f>
        <v>89280</v>
      </c>
      <c r="CH37" s="173">
        <v>107136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1" t="s">
        <v>496</v>
      </c>
      <c r="CT37" s="29"/>
      <c r="CU37" s="29"/>
      <c r="CV37" s="29"/>
      <c r="CW37" s="29"/>
      <c r="CX37" s="29"/>
    </row>
    <row r="38" spans="1:102" s="16" customFormat="1" ht="30" customHeight="1" x14ac:dyDescent="0.2">
      <c r="A38" s="47" t="s">
        <v>664</v>
      </c>
      <c r="B38" s="8">
        <v>28</v>
      </c>
      <c r="C38" s="68" t="s">
        <v>209</v>
      </c>
      <c r="D38" s="68" t="s">
        <v>255</v>
      </c>
      <c r="E38" s="68" t="s">
        <v>293</v>
      </c>
      <c r="F38" s="68" t="s">
        <v>341</v>
      </c>
      <c r="G38" s="48">
        <v>876</v>
      </c>
      <c r="H38" s="49" t="s">
        <v>373</v>
      </c>
      <c r="I38" s="49">
        <v>1</v>
      </c>
      <c r="J38" s="4" t="s">
        <v>383</v>
      </c>
      <c r="K38" s="1" t="s">
        <v>393</v>
      </c>
      <c r="L38" s="8"/>
      <c r="M38" s="173">
        <v>624000</v>
      </c>
      <c r="N38" s="50" t="s">
        <v>505</v>
      </c>
      <c r="O38" s="8"/>
      <c r="P38" s="1" t="s">
        <v>787</v>
      </c>
      <c r="Q38" s="4" t="s">
        <v>417</v>
      </c>
      <c r="R38" s="1" t="s">
        <v>430</v>
      </c>
      <c r="S38" s="9" t="s">
        <v>511</v>
      </c>
      <c r="T38" s="50">
        <v>7713076301</v>
      </c>
      <c r="U38" s="1" t="s">
        <v>436</v>
      </c>
      <c r="V38" s="8" t="s">
        <v>435</v>
      </c>
      <c r="W38" s="1" t="s">
        <v>436</v>
      </c>
      <c r="X38" s="1" t="s">
        <v>858</v>
      </c>
      <c r="Y38" s="1" t="s">
        <v>453</v>
      </c>
      <c r="Z38" s="4" t="s">
        <v>456</v>
      </c>
      <c r="AA38" s="173">
        <f t="shared" si="10"/>
        <v>520000</v>
      </c>
      <c r="AB38" s="200">
        <f>M38</f>
        <v>624000</v>
      </c>
      <c r="AC38" s="231">
        <v>120000</v>
      </c>
      <c r="AD38" s="231">
        <v>144000</v>
      </c>
      <c r="AE38" s="1" t="s">
        <v>458</v>
      </c>
      <c r="AF38" s="1" t="s">
        <v>436</v>
      </c>
      <c r="AG38" s="11" t="s">
        <v>563</v>
      </c>
      <c r="AH38" s="50" t="s">
        <v>436</v>
      </c>
      <c r="AI38" s="8" t="s">
        <v>468</v>
      </c>
      <c r="AJ38" s="1" t="s">
        <v>470</v>
      </c>
      <c r="AK38" s="1" t="s">
        <v>480</v>
      </c>
      <c r="AL38" s="29"/>
      <c r="AM38" s="4" t="s">
        <v>481</v>
      </c>
      <c r="AN38" s="204">
        <v>120000</v>
      </c>
      <c r="AO38" s="1" t="s">
        <v>483</v>
      </c>
      <c r="AP38" s="4" t="s">
        <v>436</v>
      </c>
      <c r="AQ38" s="1" t="s">
        <v>435</v>
      </c>
      <c r="AR38" s="52"/>
      <c r="AS38" s="29"/>
      <c r="AT38" s="29"/>
      <c r="AU38" s="29"/>
      <c r="AV38" s="53"/>
      <c r="AW38" s="8"/>
      <c r="AX38" s="8"/>
      <c r="AY38" s="4"/>
      <c r="AZ38" s="29"/>
      <c r="BA38" s="29"/>
      <c r="BB38" s="185">
        <f t="shared" si="11"/>
        <v>520000</v>
      </c>
      <c r="BC38" s="173">
        <v>624000</v>
      </c>
      <c r="BD38" s="213">
        <v>120000</v>
      </c>
      <c r="BE38" s="173">
        <v>144000</v>
      </c>
      <c r="BF38" s="8" t="s">
        <v>436</v>
      </c>
      <c r="BG38" s="8" t="s">
        <v>436</v>
      </c>
      <c r="BH38" s="11">
        <v>41618</v>
      </c>
      <c r="BI38" s="1" t="s">
        <v>1320</v>
      </c>
      <c r="BJ38" s="58">
        <v>1</v>
      </c>
      <c r="BK38" s="58">
        <v>0</v>
      </c>
      <c r="BL38" s="58">
        <v>0</v>
      </c>
      <c r="BM38" s="249" t="s">
        <v>430</v>
      </c>
      <c r="BN38" s="8">
        <v>0</v>
      </c>
      <c r="BO38" s="8">
        <v>0</v>
      </c>
      <c r="BP38" s="29"/>
      <c r="BQ38" s="29"/>
      <c r="BR38" s="173">
        <f t="shared" si="12"/>
        <v>520000</v>
      </c>
      <c r="BS38" s="173">
        <v>624000</v>
      </c>
      <c r="BT38" s="173">
        <v>120000</v>
      </c>
      <c r="BU38" s="173">
        <v>144000</v>
      </c>
      <c r="BV38" s="1" t="s">
        <v>511</v>
      </c>
      <c r="BW38" s="4">
        <v>7713076301</v>
      </c>
      <c r="BX38" s="1" t="s">
        <v>436</v>
      </c>
      <c r="BY38" s="11">
        <v>41618</v>
      </c>
      <c r="BZ38" s="4" t="s">
        <v>588</v>
      </c>
      <c r="CA38" s="2"/>
      <c r="CB38" s="2"/>
      <c r="CC38" s="2"/>
      <c r="CD38" s="2"/>
      <c r="CE38" s="173">
        <f t="shared" si="13"/>
        <v>520000</v>
      </c>
      <c r="CF38" s="173">
        <v>624000</v>
      </c>
      <c r="CG38" s="173">
        <v>120000</v>
      </c>
      <c r="CH38" s="173">
        <v>144000</v>
      </c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1" t="s">
        <v>496</v>
      </c>
      <c r="CT38" s="29"/>
      <c r="CU38" s="29"/>
      <c r="CV38" s="29"/>
      <c r="CW38" s="29"/>
      <c r="CX38" s="29"/>
    </row>
    <row r="39" spans="1:102" s="16" customFormat="1" ht="30.75" customHeight="1" x14ac:dyDescent="0.2">
      <c r="A39" s="47" t="s">
        <v>665</v>
      </c>
      <c r="B39" s="8">
        <v>29</v>
      </c>
      <c r="C39" s="68" t="s">
        <v>212</v>
      </c>
      <c r="D39" s="68" t="s">
        <v>212</v>
      </c>
      <c r="E39" s="68" t="s">
        <v>294</v>
      </c>
      <c r="F39" s="68" t="s">
        <v>342</v>
      </c>
      <c r="G39" s="48">
        <v>876</v>
      </c>
      <c r="H39" s="49" t="s">
        <v>373</v>
      </c>
      <c r="I39" s="1">
        <v>1</v>
      </c>
      <c r="J39" s="1">
        <v>60</v>
      </c>
      <c r="K39" s="1" t="s">
        <v>392</v>
      </c>
      <c r="L39" s="8"/>
      <c r="M39" s="173">
        <v>282000</v>
      </c>
      <c r="N39" s="50" t="s">
        <v>505</v>
      </c>
      <c r="O39" s="8"/>
      <c r="P39" s="1" t="s">
        <v>788</v>
      </c>
      <c r="Q39" s="4" t="s">
        <v>417</v>
      </c>
      <c r="R39" s="1" t="s">
        <v>430</v>
      </c>
      <c r="S39" s="9" t="s">
        <v>1096</v>
      </c>
      <c r="T39" s="50">
        <v>7709219099</v>
      </c>
      <c r="U39" s="1" t="s">
        <v>436</v>
      </c>
      <c r="V39" s="8" t="s">
        <v>435</v>
      </c>
      <c r="W39" s="1" t="s">
        <v>436</v>
      </c>
      <c r="X39" s="1" t="s">
        <v>856</v>
      </c>
      <c r="Y39" s="1" t="s">
        <v>453</v>
      </c>
      <c r="Z39" s="4" t="s">
        <v>456</v>
      </c>
      <c r="AA39" s="173">
        <f t="shared" si="10"/>
        <v>235000</v>
      </c>
      <c r="AB39" s="200">
        <f>M39</f>
        <v>282000</v>
      </c>
      <c r="AC39" s="231">
        <v>40000</v>
      </c>
      <c r="AD39" s="231">
        <v>48000</v>
      </c>
      <c r="AE39" s="1" t="s">
        <v>458</v>
      </c>
      <c r="AF39" s="1" t="s">
        <v>436</v>
      </c>
      <c r="AG39" s="11">
        <v>41563</v>
      </c>
      <c r="AH39" s="50" t="s">
        <v>436</v>
      </c>
      <c r="AI39" s="8" t="s">
        <v>468</v>
      </c>
      <c r="AJ39" s="1" t="s">
        <v>470</v>
      </c>
      <c r="AK39" s="1" t="s">
        <v>480</v>
      </c>
      <c r="AL39" s="29"/>
      <c r="AM39" s="1" t="s">
        <v>481</v>
      </c>
      <c r="AN39" s="204">
        <v>40000</v>
      </c>
      <c r="AO39" s="1" t="s">
        <v>483</v>
      </c>
      <c r="AP39" s="4" t="s">
        <v>436</v>
      </c>
      <c r="AQ39" s="1" t="s">
        <v>435</v>
      </c>
      <c r="AR39" s="52"/>
      <c r="AS39" s="29"/>
      <c r="AT39" s="29"/>
      <c r="AU39" s="29"/>
      <c r="AV39" s="53"/>
      <c r="AW39" s="8"/>
      <c r="AX39" s="8"/>
      <c r="AY39" s="4"/>
      <c r="AZ39" s="29"/>
      <c r="BA39" s="29"/>
      <c r="BB39" s="185">
        <f t="shared" si="11"/>
        <v>235000</v>
      </c>
      <c r="BC39" s="173">
        <v>282000</v>
      </c>
      <c r="BD39" s="173">
        <v>40000</v>
      </c>
      <c r="BE39" s="173">
        <v>48000</v>
      </c>
      <c r="BF39" s="8" t="s">
        <v>436</v>
      </c>
      <c r="BG39" s="8" t="s">
        <v>436</v>
      </c>
      <c r="BH39" s="57">
        <v>41563</v>
      </c>
      <c r="BI39" s="1" t="s">
        <v>1321</v>
      </c>
      <c r="BJ39" s="58">
        <v>1</v>
      </c>
      <c r="BK39" s="58">
        <v>0</v>
      </c>
      <c r="BL39" s="58">
        <v>0</v>
      </c>
      <c r="BM39" s="249" t="s">
        <v>430</v>
      </c>
      <c r="BN39" s="8">
        <v>0</v>
      </c>
      <c r="BO39" s="8">
        <v>0</v>
      </c>
      <c r="BP39" s="29"/>
      <c r="BQ39" s="29"/>
      <c r="BR39" s="173">
        <f t="shared" si="12"/>
        <v>235000</v>
      </c>
      <c r="BS39" s="173">
        <v>282000</v>
      </c>
      <c r="BT39" s="173">
        <v>40000</v>
      </c>
      <c r="BU39" s="173">
        <v>48000</v>
      </c>
      <c r="BV39" s="1" t="s">
        <v>1096</v>
      </c>
      <c r="BW39" s="4">
        <v>7709219099</v>
      </c>
      <c r="BX39" s="1" t="s">
        <v>436</v>
      </c>
      <c r="BY39" s="11">
        <v>41563</v>
      </c>
      <c r="BZ39" s="4" t="s">
        <v>589</v>
      </c>
      <c r="CA39" s="2"/>
      <c r="CB39" s="2"/>
      <c r="CC39" s="2"/>
      <c r="CD39" s="2"/>
      <c r="CE39" s="173">
        <f t="shared" si="13"/>
        <v>235000</v>
      </c>
      <c r="CF39" s="173">
        <v>282000</v>
      </c>
      <c r="CG39" s="173">
        <v>40000</v>
      </c>
      <c r="CH39" s="173">
        <v>48000</v>
      </c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1" t="s">
        <v>496</v>
      </c>
      <c r="CT39" s="29"/>
      <c r="CU39" s="29"/>
      <c r="CV39" s="29"/>
      <c r="CW39" s="29"/>
      <c r="CX39" s="29"/>
    </row>
    <row r="40" spans="1:102" s="16" customFormat="1" ht="29.25" customHeight="1" x14ac:dyDescent="0.2">
      <c r="A40" s="47" t="s">
        <v>666</v>
      </c>
      <c r="B40" s="8">
        <v>30</v>
      </c>
      <c r="C40" s="68" t="s">
        <v>212</v>
      </c>
      <c r="D40" s="68" t="s">
        <v>212</v>
      </c>
      <c r="E40" s="68" t="s">
        <v>294</v>
      </c>
      <c r="F40" s="68" t="s">
        <v>343</v>
      </c>
      <c r="G40" s="48">
        <v>876</v>
      </c>
      <c r="H40" s="49" t="s">
        <v>373</v>
      </c>
      <c r="I40" s="49">
        <v>1</v>
      </c>
      <c r="J40" s="1">
        <v>60</v>
      </c>
      <c r="K40" s="1" t="s">
        <v>392</v>
      </c>
      <c r="L40" s="8"/>
      <c r="M40" s="173">
        <v>368640</v>
      </c>
      <c r="N40" s="50" t="s">
        <v>505</v>
      </c>
      <c r="O40" s="8"/>
      <c r="P40" s="1" t="s">
        <v>783</v>
      </c>
      <c r="Q40" s="4" t="s">
        <v>417</v>
      </c>
      <c r="R40" s="1" t="s">
        <v>430</v>
      </c>
      <c r="S40" s="9" t="s">
        <v>512</v>
      </c>
      <c r="T40" s="50">
        <v>7710456087</v>
      </c>
      <c r="U40" s="1" t="s">
        <v>436</v>
      </c>
      <c r="V40" s="8" t="s">
        <v>435</v>
      </c>
      <c r="W40" s="1" t="s">
        <v>436</v>
      </c>
      <c r="X40" s="1" t="s">
        <v>859</v>
      </c>
      <c r="Y40" s="1" t="s">
        <v>453</v>
      </c>
      <c r="Z40" s="4" t="s">
        <v>456</v>
      </c>
      <c r="AA40" s="173">
        <f t="shared" si="10"/>
        <v>307200</v>
      </c>
      <c r="AB40" s="200">
        <v>368640</v>
      </c>
      <c r="AC40" s="231">
        <f>AD40/1.2</f>
        <v>76800</v>
      </c>
      <c r="AD40" s="231">
        <v>92160</v>
      </c>
      <c r="AE40" s="1" t="s">
        <v>458</v>
      </c>
      <c r="AF40" s="1" t="s">
        <v>436</v>
      </c>
      <c r="AG40" s="11">
        <v>41351</v>
      </c>
      <c r="AH40" s="50" t="s">
        <v>436</v>
      </c>
      <c r="AI40" s="8" t="s">
        <v>468</v>
      </c>
      <c r="AJ40" s="1" t="s">
        <v>470</v>
      </c>
      <c r="AK40" s="1" t="s">
        <v>480</v>
      </c>
      <c r="AL40" s="29"/>
      <c r="AM40" s="1" t="s">
        <v>481</v>
      </c>
      <c r="AN40" s="204">
        <f>AC40</f>
        <v>76800</v>
      </c>
      <c r="AO40" s="1" t="s">
        <v>483</v>
      </c>
      <c r="AP40" s="4" t="s">
        <v>436</v>
      </c>
      <c r="AQ40" s="1" t="s">
        <v>435</v>
      </c>
      <c r="AR40" s="52"/>
      <c r="AS40" s="29"/>
      <c r="AT40" s="29"/>
      <c r="AU40" s="29"/>
      <c r="AV40" s="53"/>
      <c r="AW40" s="8"/>
      <c r="AX40" s="8"/>
      <c r="AY40" s="4"/>
      <c r="AZ40" s="29"/>
      <c r="BA40" s="29"/>
      <c r="BB40" s="185">
        <f t="shared" si="11"/>
        <v>307200</v>
      </c>
      <c r="BC40" s="173">
        <v>368640</v>
      </c>
      <c r="BD40" s="173">
        <f>BE40/1.2</f>
        <v>76800</v>
      </c>
      <c r="BE40" s="173">
        <v>92160</v>
      </c>
      <c r="BF40" s="8" t="s">
        <v>436</v>
      </c>
      <c r="BG40" s="8" t="s">
        <v>436</v>
      </c>
      <c r="BH40" s="57">
        <v>41351</v>
      </c>
      <c r="BI40" s="1" t="s">
        <v>1322</v>
      </c>
      <c r="BJ40" s="58">
        <v>1</v>
      </c>
      <c r="BK40" s="58">
        <v>0</v>
      </c>
      <c r="BL40" s="58">
        <v>0</v>
      </c>
      <c r="BM40" s="249" t="s">
        <v>430</v>
      </c>
      <c r="BN40" s="8">
        <v>0</v>
      </c>
      <c r="BO40" s="8">
        <v>0</v>
      </c>
      <c r="BP40" s="29"/>
      <c r="BQ40" s="29"/>
      <c r="BR40" s="173">
        <f t="shared" si="12"/>
        <v>307200</v>
      </c>
      <c r="BS40" s="173">
        <v>368640</v>
      </c>
      <c r="BT40" s="173">
        <f>BU40/1.2</f>
        <v>76800</v>
      </c>
      <c r="BU40" s="173">
        <v>92160</v>
      </c>
      <c r="BV40" s="1" t="s">
        <v>512</v>
      </c>
      <c r="BW40" s="4">
        <v>7710456087</v>
      </c>
      <c r="BX40" s="1" t="s">
        <v>436</v>
      </c>
      <c r="BY40" s="11">
        <v>41351</v>
      </c>
      <c r="BZ40" s="4" t="s">
        <v>590</v>
      </c>
      <c r="CA40" s="2"/>
      <c r="CB40" s="2"/>
      <c r="CC40" s="2"/>
      <c r="CD40" s="2"/>
      <c r="CE40" s="173">
        <f t="shared" si="13"/>
        <v>307200</v>
      </c>
      <c r="CF40" s="173">
        <v>368640</v>
      </c>
      <c r="CG40" s="173">
        <f>CH40/1.2</f>
        <v>76800</v>
      </c>
      <c r="CH40" s="173">
        <f>BU40</f>
        <v>92160</v>
      </c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1" t="s">
        <v>496</v>
      </c>
      <c r="CT40" s="29"/>
      <c r="CU40" s="29"/>
      <c r="CV40" s="29"/>
      <c r="CW40" s="29"/>
      <c r="CX40" s="29"/>
    </row>
    <row r="41" spans="1:102" s="16" customFormat="1" ht="38.25" customHeight="1" x14ac:dyDescent="0.2">
      <c r="A41" s="47" t="s">
        <v>667</v>
      </c>
      <c r="B41" s="8">
        <v>32</v>
      </c>
      <c r="C41" s="68" t="s">
        <v>206</v>
      </c>
      <c r="D41" s="68" t="s">
        <v>254</v>
      </c>
      <c r="E41" s="68" t="s">
        <v>295</v>
      </c>
      <c r="F41" s="68" t="s">
        <v>344</v>
      </c>
      <c r="G41" s="48">
        <v>876</v>
      </c>
      <c r="H41" s="49" t="s">
        <v>373</v>
      </c>
      <c r="I41" s="49">
        <v>1</v>
      </c>
      <c r="J41" s="4" t="s">
        <v>384</v>
      </c>
      <c r="K41" s="1" t="s">
        <v>391</v>
      </c>
      <c r="L41" s="8"/>
      <c r="M41" s="173">
        <v>1566000</v>
      </c>
      <c r="N41" s="50" t="s">
        <v>505</v>
      </c>
      <c r="O41" s="8"/>
      <c r="P41" s="4" t="s">
        <v>405</v>
      </c>
      <c r="Q41" s="4" t="s">
        <v>417</v>
      </c>
      <c r="R41" s="1" t="s">
        <v>429</v>
      </c>
      <c r="S41" s="9"/>
      <c r="T41" s="9"/>
      <c r="U41" s="1" t="s">
        <v>435</v>
      </c>
      <c r="V41" s="8" t="s">
        <v>435</v>
      </c>
      <c r="W41" s="1" t="s">
        <v>435</v>
      </c>
      <c r="X41" s="1" t="s">
        <v>439</v>
      </c>
      <c r="Y41" s="1" t="s">
        <v>453</v>
      </c>
      <c r="Z41" s="4" t="s">
        <v>456</v>
      </c>
      <c r="AA41" s="173">
        <v>1305000</v>
      </c>
      <c r="AB41" s="173">
        <v>1566000</v>
      </c>
      <c r="AC41" s="231">
        <f>AD41/1.2</f>
        <v>744000</v>
      </c>
      <c r="AD41" s="231">
        <v>892800</v>
      </c>
      <c r="AE41" s="1" t="s">
        <v>457</v>
      </c>
      <c r="AF41" s="1">
        <v>13</v>
      </c>
      <c r="AG41" s="11">
        <v>43585</v>
      </c>
      <c r="AH41" s="50" t="s">
        <v>436</v>
      </c>
      <c r="AI41" s="8" t="s">
        <v>468</v>
      </c>
      <c r="AJ41" s="1"/>
      <c r="AK41" s="62" t="s">
        <v>480</v>
      </c>
      <c r="AL41" s="29"/>
      <c r="AM41" s="4" t="s">
        <v>481</v>
      </c>
      <c r="AN41" s="204">
        <f>AC41</f>
        <v>744000</v>
      </c>
      <c r="AO41" s="1" t="s">
        <v>483</v>
      </c>
      <c r="AP41" s="164" t="s">
        <v>1280</v>
      </c>
      <c r="AQ41" s="1" t="s">
        <v>436</v>
      </c>
      <c r="AR41" s="52"/>
      <c r="AS41" s="29"/>
      <c r="AT41" s="29"/>
      <c r="AU41" s="29"/>
      <c r="AV41" s="53">
        <v>31907596066</v>
      </c>
      <c r="AW41" s="82">
        <v>43524</v>
      </c>
      <c r="AX41" s="8" t="s">
        <v>706</v>
      </c>
      <c r="AY41" s="4" t="s">
        <v>485</v>
      </c>
      <c r="AZ41" s="29"/>
      <c r="BA41" s="29"/>
      <c r="BB41" s="200">
        <f t="shared" si="11"/>
        <v>1216692</v>
      </c>
      <c r="BC41" s="213">
        <v>1460030.4</v>
      </c>
      <c r="BD41" s="185">
        <f>BE41/1.2</f>
        <v>744000</v>
      </c>
      <c r="BE41" s="200">
        <v>892800</v>
      </c>
      <c r="BF41" s="8" t="s">
        <v>436</v>
      </c>
      <c r="BG41" s="8" t="s">
        <v>436</v>
      </c>
      <c r="BH41" s="11">
        <v>43544</v>
      </c>
      <c r="BI41" s="2" t="s">
        <v>1323</v>
      </c>
      <c r="BJ41" s="58">
        <v>3</v>
      </c>
      <c r="BK41" s="58">
        <v>0</v>
      </c>
      <c r="BL41" s="58">
        <v>0</v>
      </c>
      <c r="BM41" s="2" t="s">
        <v>491</v>
      </c>
      <c r="BN41" s="8">
        <v>0</v>
      </c>
      <c r="BO41" s="8">
        <v>0</v>
      </c>
      <c r="BP41" s="29"/>
      <c r="BQ41" s="29"/>
      <c r="BR41" s="200">
        <f t="shared" si="12"/>
        <v>1064243.0000000002</v>
      </c>
      <c r="BS41" s="200">
        <v>1277091.6000000001</v>
      </c>
      <c r="BT41" s="173">
        <f>BU41/1.2</f>
        <v>744000</v>
      </c>
      <c r="BU41" s="200">
        <v>892800</v>
      </c>
      <c r="BV41" s="1" t="s">
        <v>513</v>
      </c>
      <c r="BW41" s="4">
        <v>6162044595</v>
      </c>
      <c r="BX41" s="1" t="s">
        <v>575</v>
      </c>
      <c r="BY41" s="11">
        <v>43585</v>
      </c>
      <c r="BZ41" s="176" t="s">
        <v>591</v>
      </c>
      <c r="CA41" s="2"/>
      <c r="CB41" s="2"/>
      <c r="CC41" s="2"/>
      <c r="CD41" s="2"/>
      <c r="CE41" s="200">
        <v>1064243</v>
      </c>
      <c r="CF41" s="200">
        <v>1277091.6000000001</v>
      </c>
      <c r="CG41" s="200">
        <f>CH41/1.2</f>
        <v>744000</v>
      </c>
      <c r="CH41" s="200">
        <v>892800</v>
      </c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1" t="s">
        <v>496</v>
      </c>
      <c r="CT41" s="29"/>
      <c r="CU41" s="29"/>
      <c r="CV41" s="29"/>
      <c r="CW41" s="29"/>
      <c r="CX41" s="29"/>
    </row>
    <row r="42" spans="1:102" s="16" customFormat="1" ht="24" customHeight="1" x14ac:dyDescent="0.2">
      <c r="A42" s="47" t="s">
        <v>668</v>
      </c>
      <c r="B42" s="8">
        <v>33</v>
      </c>
      <c r="C42" s="68" t="s">
        <v>213</v>
      </c>
      <c r="D42" s="68" t="s">
        <v>213</v>
      </c>
      <c r="E42" s="68" t="s">
        <v>916</v>
      </c>
      <c r="F42" s="68" t="s">
        <v>345</v>
      </c>
      <c r="G42" s="48">
        <v>876</v>
      </c>
      <c r="H42" s="49" t="s">
        <v>373</v>
      </c>
      <c r="I42" s="49">
        <v>1</v>
      </c>
      <c r="J42" s="1">
        <v>60</v>
      </c>
      <c r="K42" s="1" t="s">
        <v>392</v>
      </c>
      <c r="L42" s="8"/>
      <c r="M42" s="173">
        <v>112896</v>
      </c>
      <c r="N42" s="50" t="s">
        <v>505</v>
      </c>
      <c r="O42" s="8"/>
      <c r="P42" s="1" t="s">
        <v>789</v>
      </c>
      <c r="Q42" s="4" t="s">
        <v>417</v>
      </c>
      <c r="R42" s="1" t="s">
        <v>430</v>
      </c>
      <c r="S42" s="9" t="s">
        <v>1097</v>
      </c>
      <c r="T42" s="9">
        <v>7733547365</v>
      </c>
      <c r="U42" s="1" t="s">
        <v>436</v>
      </c>
      <c r="V42" s="8" t="s">
        <v>435</v>
      </c>
      <c r="W42" s="1" t="s">
        <v>436</v>
      </c>
      <c r="X42" s="1" t="s">
        <v>860</v>
      </c>
      <c r="Y42" s="1" t="s">
        <v>453</v>
      </c>
      <c r="Z42" s="4" t="s">
        <v>456</v>
      </c>
      <c r="AA42" s="173">
        <f>AB42/1.2</f>
        <v>94080</v>
      </c>
      <c r="AB42" s="200">
        <v>112896</v>
      </c>
      <c r="AC42" s="231">
        <f>AD42/1.2</f>
        <v>24000</v>
      </c>
      <c r="AD42" s="231">
        <v>28800</v>
      </c>
      <c r="AE42" s="1" t="s">
        <v>458</v>
      </c>
      <c r="AF42" s="1" t="s">
        <v>436</v>
      </c>
      <c r="AG42" s="11">
        <v>41865</v>
      </c>
      <c r="AH42" s="50" t="s">
        <v>436</v>
      </c>
      <c r="AI42" s="8" t="s">
        <v>468</v>
      </c>
      <c r="AJ42" s="1" t="s">
        <v>474</v>
      </c>
      <c r="AK42" s="1" t="s">
        <v>480</v>
      </c>
      <c r="AL42" s="29"/>
      <c r="AM42" s="1" t="s">
        <v>481</v>
      </c>
      <c r="AN42" s="204">
        <f>AC42</f>
        <v>24000</v>
      </c>
      <c r="AO42" s="1" t="s">
        <v>483</v>
      </c>
      <c r="AP42" s="4" t="s">
        <v>436</v>
      </c>
      <c r="AQ42" s="1" t="s">
        <v>435</v>
      </c>
      <c r="AR42" s="52"/>
      <c r="AS42" s="29"/>
      <c r="AT42" s="29"/>
      <c r="AU42" s="29"/>
      <c r="AV42" s="53"/>
      <c r="AW42" s="8"/>
      <c r="AX42" s="8"/>
      <c r="AY42" s="4"/>
      <c r="AZ42" s="29"/>
      <c r="BA42" s="29"/>
      <c r="BB42" s="185">
        <f t="shared" ref="BB42:BB47" si="14">BC42/1.2</f>
        <v>94080</v>
      </c>
      <c r="BC42" s="173">
        <v>112896</v>
      </c>
      <c r="BD42" s="173">
        <f>BE42/1.2</f>
        <v>24000</v>
      </c>
      <c r="BE42" s="173">
        <v>28800</v>
      </c>
      <c r="BF42" s="8" t="s">
        <v>436</v>
      </c>
      <c r="BG42" s="8" t="s">
        <v>436</v>
      </c>
      <c r="BH42" s="11">
        <v>41865</v>
      </c>
      <c r="BI42" s="1" t="s">
        <v>1324</v>
      </c>
      <c r="BJ42" s="58">
        <v>1</v>
      </c>
      <c r="BK42" s="58">
        <v>0</v>
      </c>
      <c r="BL42" s="58">
        <v>0</v>
      </c>
      <c r="BM42" s="249" t="s">
        <v>430</v>
      </c>
      <c r="BN42" s="8">
        <v>0</v>
      </c>
      <c r="BO42" s="8">
        <v>0</v>
      </c>
      <c r="BP42" s="29"/>
      <c r="BQ42" s="29"/>
      <c r="BR42" s="173">
        <f t="shared" ref="BR42:BR47" si="15">BS42/1.2</f>
        <v>94080</v>
      </c>
      <c r="BS42" s="173">
        <v>112896</v>
      </c>
      <c r="BT42" s="173">
        <f>BU42/1.2</f>
        <v>24000</v>
      </c>
      <c r="BU42" s="173">
        <v>28800</v>
      </c>
      <c r="BV42" s="1" t="s">
        <v>1097</v>
      </c>
      <c r="BW42" s="4" t="s">
        <v>728</v>
      </c>
      <c r="BX42" s="1" t="s">
        <v>436</v>
      </c>
      <c r="BY42" s="11">
        <v>41865</v>
      </c>
      <c r="BZ42" s="4" t="s">
        <v>592</v>
      </c>
      <c r="CA42" s="2"/>
      <c r="CB42" s="2"/>
      <c r="CC42" s="2"/>
      <c r="CD42" s="2"/>
      <c r="CE42" s="173">
        <f>CF42/1.2</f>
        <v>94080</v>
      </c>
      <c r="CF42" s="173">
        <v>112896</v>
      </c>
      <c r="CG42" s="173">
        <f>CH42/1.2</f>
        <v>24000</v>
      </c>
      <c r="CH42" s="173">
        <v>28800</v>
      </c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1" t="s">
        <v>496</v>
      </c>
      <c r="CT42" s="29"/>
      <c r="CU42" s="29"/>
      <c r="CV42" s="29"/>
      <c r="CW42" s="29"/>
      <c r="CX42" s="29"/>
    </row>
    <row r="43" spans="1:102" s="16" customFormat="1" ht="26.25" customHeight="1" x14ac:dyDescent="0.2">
      <c r="A43" s="47" t="s">
        <v>669</v>
      </c>
      <c r="B43" s="8">
        <v>34</v>
      </c>
      <c r="C43" s="68" t="s">
        <v>214</v>
      </c>
      <c r="D43" s="68" t="s">
        <v>258</v>
      </c>
      <c r="E43" s="68" t="s">
        <v>296</v>
      </c>
      <c r="F43" s="68" t="s">
        <v>346</v>
      </c>
      <c r="G43" s="48">
        <v>876</v>
      </c>
      <c r="H43" s="49" t="s">
        <v>373</v>
      </c>
      <c r="I43" s="49">
        <v>1</v>
      </c>
      <c r="J43" s="4">
        <v>60</v>
      </c>
      <c r="K43" s="1" t="s">
        <v>392</v>
      </c>
      <c r="L43" s="8"/>
      <c r="M43" s="173">
        <v>165254.23000000001</v>
      </c>
      <c r="N43" s="50" t="s">
        <v>505</v>
      </c>
      <c r="O43" s="8"/>
      <c r="P43" s="4" t="s">
        <v>784</v>
      </c>
      <c r="Q43" s="4" t="s">
        <v>417</v>
      </c>
      <c r="R43" s="1" t="s">
        <v>430</v>
      </c>
      <c r="S43" s="9" t="s">
        <v>514</v>
      </c>
      <c r="T43" s="9">
        <v>7707083893</v>
      </c>
      <c r="U43" s="1" t="s">
        <v>436</v>
      </c>
      <c r="V43" s="8" t="s">
        <v>435</v>
      </c>
      <c r="W43" s="1" t="s">
        <v>436</v>
      </c>
      <c r="X43" s="1" t="s">
        <v>1009</v>
      </c>
      <c r="Y43" s="1" t="s">
        <v>436</v>
      </c>
      <c r="Z43" s="4" t="s">
        <v>456</v>
      </c>
      <c r="AA43" s="173">
        <v>137711.85999999999</v>
      </c>
      <c r="AB43" s="200">
        <v>165254.23000000001</v>
      </c>
      <c r="AC43" s="231">
        <v>30000</v>
      </c>
      <c r="AD43" s="231">
        <v>36000</v>
      </c>
      <c r="AE43" s="1" t="s">
        <v>458</v>
      </c>
      <c r="AF43" s="1" t="s">
        <v>460</v>
      </c>
      <c r="AG43" s="11" t="s">
        <v>565</v>
      </c>
      <c r="AH43" s="50" t="s">
        <v>436</v>
      </c>
      <c r="AI43" s="8" t="s">
        <v>468</v>
      </c>
      <c r="AJ43" s="1" t="s">
        <v>474</v>
      </c>
      <c r="AK43" s="1" t="s">
        <v>480</v>
      </c>
      <c r="AL43" s="29"/>
      <c r="AM43" s="4" t="s">
        <v>481</v>
      </c>
      <c r="AN43" s="204">
        <v>30000</v>
      </c>
      <c r="AO43" s="1" t="s">
        <v>483</v>
      </c>
      <c r="AP43" s="4" t="s">
        <v>436</v>
      </c>
      <c r="AQ43" s="1" t="s">
        <v>435</v>
      </c>
      <c r="AR43" s="52"/>
      <c r="AS43" s="29"/>
      <c r="AT43" s="29"/>
      <c r="AU43" s="29"/>
      <c r="AV43" s="53"/>
      <c r="AW43" s="8"/>
      <c r="AX43" s="8"/>
      <c r="AY43" s="4"/>
      <c r="AZ43" s="29"/>
      <c r="BA43" s="29"/>
      <c r="BB43" s="185">
        <f t="shared" si="14"/>
        <v>137711.85833333334</v>
      </c>
      <c r="BC43" s="173">
        <v>165254.23000000001</v>
      </c>
      <c r="BD43" s="173">
        <v>30000</v>
      </c>
      <c r="BE43" s="173">
        <v>36000</v>
      </c>
      <c r="BF43" s="8" t="s">
        <v>436</v>
      </c>
      <c r="BG43" s="8" t="s">
        <v>436</v>
      </c>
      <c r="BH43" s="11">
        <v>41304</v>
      </c>
      <c r="BI43" s="1" t="s">
        <v>1325</v>
      </c>
      <c r="BJ43" s="58">
        <v>1</v>
      </c>
      <c r="BK43" s="58">
        <v>0</v>
      </c>
      <c r="BL43" s="58">
        <v>0</v>
      </c>
      <c r="BM43" s="249" t="s">
        <v>430</v>
      </c>
      <c r="BN43" s="8">
        <v>0</v>
      </c>
      <c r="BO43" s="8">
        <v>0</v>
      </c>
      <c r="BP43" s="29"/>
      <c r="BQ43" s="29"/>
      <c r="BR43" s="173">
        <f t="shared" si="15"/>
        <v>137711.85833333334</v>
      </c>
      <c r="BS43" s="173">
        <v>165254.23000000001</v>
      </c>
      <c r="BT43" s="173">
        <v>30000</v>
      </c>
      <c r="BU43" s="173">
        <v>36000</v>
      </c>
      <c r="BV43" s="1" t="s">
        <v>514</v>
      </c>
      <c r="BW43" s="4">
        <v>7707083893</v>
      </c>
      <c r="BX43" s="1" t="s">
        <v>436</v>
      </c>
      <c r="BY43" s="11">
        <v>41304</v>
      </c>
      <c r="BZ43" s="4" t="s">
        <v>593</v>
      </c>
      <c r="CA43" s="2"/>
      <c r="CB43" s="2"/>
      <c r="CC43" s="2"/>
      <c r="CD43" s="2"/>
      <c r="CE43" s="173">
        <v>137711.85999999999</v>
      </c>
      <c r="CF43" s="173">
        <v>165254.23000000001</v>
      </c>
      <c r="CG43" s="173">
        <v>30000</v>
      </c>
      <c r="CH43" s="173">
        <v>36000</v>
      </c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1" t="s">
        <v>498</v>
      </c>
      <c r="CT43" s="29"/>
      <c r="CU43" s="29"/>
      <c r="CV43" s="29"/>
      <c r="CW43" s="29"/>
      <c r="CX43" s="29"/>
    </row>
    <row r="44" spans="1:102" s="16" customFormat="1" ht="26.25" customHeight="1" x14ac:dyDescent="0.2">
      <c r="A44" s="47" t="s">
        <v>670</v>
      </c>
      <c r="B44" s="8">
        <v>37</v>
      </c>
      <c r="C44" s="68" t="s">
        <v>214</v>
      </c>
      <c r="D44" s="68" t="s">
        <v>258</v>
      </c>
      <c r="E44" s="68" t="s">
        <v>297</v>
      </c>
      <c r="F44" s="68" t="s">
        <v>346</v>
      </c>
      <c r="G44" s="48">
        <v>876</v>
      </c>
      <c r="H44" s="49" t="s">
        <v>373</v>
      </c>
      <c r="I44" s="49">
        <v>1</v>
      </c>
      <c r="J44" s="4">
        <v>60</v>
      </c>
      <c r="K44" s="1" t="s">
        <v>392</v>
      </c>
      <c r="L44" s="8"/>
      <c r="M44" s="173">
        <v>4672881.3600000003</v>
      </c>
      <c r="N44" s="50" t="s">
        <v>505</v>
      </c>
      <c r="O44" s="8"/>
      <c r="P44" s="4" t="s">
        <v>791</v>
      </c>
      <c r="Q44" s="4" t="s">
        <v>417</v>
      </c>
      <c r="R44" s="1" t="s">
        <v>430</v>
      </c>
      <c r="S44" s="9" t="s">
        <v>516</v>
      </c>
      <c r="T44" s="9">
        <v>7707083893</v>
      </c>
      <c r="U44" s="1" t="s">
        <v>436</v>
      </c>
      <c r="V44" s="8" t="s">
        <v>435</v>
      </c>
      <c r="W44" s="1" t="s">
        <v>436</v>
      </c>
      <c r="X44" s="1" t="s">
        <v>1011</v>
      </c>
      <c r="Y44" s="1" t="s">
        <v>436</v>
      </c>
      <c r="Z44" s="4" t="s">
        <v>456</v>
      </c>
      <c r="AA44" s="173">
        <v>3894067.8</v>
      </c>
      <c r="AB44" s="200">
        <v>4672881.3600000003</v>
      </c>
      <c r="AC44" s="231">
        <v>1200000</v>
      </c>
      <c r="AD44" s="231">
        <v>1440000</v>
      </c>
      <c r="AE44" s="1" t="s">
        <v>458</v>
      </c>
      <c r="AF44" s="1" t="s">
        <v>460</v>
      </c>
      <c r="AG44" s="11" t="s">
        <v>566</v>
      </c>
      <c r="AH44" s="50" t="s">
        <v>436</v>
      </c>
      <c r="AI44" s="8" t="s">
        <v>468</v>
      </c>
      <c r="AJ44" s="1" t="s">
        <v>474</v>
      </c>
      <c r="AK44" s="1" t="s">
        <v>480</v>
      </c>
      <c r="AL44" s="29"/>
      <c r="AM44" s="4" t="s">
        <v>481</v>
      </c>
      <c r="AN44" s="204">
        <v>1200000</v>
      </c>
      <c r="AO44" s="1" t="s">
        <v>483</v>
      </c>
      <c r="AP44" s="4" t="s">
        <v>436</v>
      </c>
      <c r="AQ44" s="1" t="s">
        <v>435</v>
      </c>
      <c r="AR44" s="52"/>
      <c r="AS44" s="29"/>
      <c r="AT44" s="29"/>
      <c r="AU44" s="29"/>
      <c r="AV44" s="53"/>
      <c r="AW44" s="8"/>
      <c r="AX44" s="8"/>
      <c r="AY44" s="4"/>
      <c r="AZ44" s="29"/>
      <c r="BA44" s="29"/>
      <c r="BB44" s="185">
        <f t="shared" si="14"/>
        <v>3894067.8000000003</v>
      </c>
      <c r="BC44" s="173">
        <v>4672881.3600000003</v>
      </c>
      <c r="BD44" s="173">
        <v>1200000</v>
      </c>
      <c r="BE44" s="173">
        <v>1440000</v>
      </c>
      <c r="BF44" s="8" t="s">
        <v>436</v>
      </c>
      <c r="BG44" s="8" t="s">
        <v>436</v>
      </c>
      <c r="BH44" s="70">
        <v>41306</v>
      </c>
      <c r="BI44" s="1" t="s">
        <v>1326</v>
      </c>
      <c r="BJ44" s="58">
        <v>1</v>
      </c>
      <c r="BK44" s="58">
        <v>0</v>
      </c>
      <c r="BL44" s="58">
        <v>0</v>
      </c>
      <c r="BM44" s="249" t="s">
        <v>430</v>
      </c>
      <c r="BN44" s="8">
        <v>0</v>
      </c>
      <c r="BO44" s="8">
        <v>0</v>
      </c>
      <c r="BP44" s="29"/>
      <c r="BQ44" s="29"/>
      <c r="BR44" s="173">
        <f t="shared" si="15"/>
        <v>3894067.8000000003</v>
      </c>
      <c r="BS44" s="173">
        <v>4672881.3600000003</v>
      </c>
      <c r="BT44" s="173">
        <v>1200000</v>
      </c>
      <c r="BU44" s="173">
        <v>1440000</v>
      </c>
      <c r="BV44" s="1" t="s">
        <v>516</v>
      </c>
      <c r="BW44" s="4">
        <v>7707083893</v>
      </c>
      <c r="BX44" s="1" t="s">
        <v>436</v>
      </c>
      <c r="BY44" s="11">
        <v>41306</v>
      </c>
      <c r="BZ44" s="4" t="s">
        <v>594</v>
      </c>
      <c r="CA44" s="2"/>
      <c r="CB44" s="2"/>
      <c r="CC44" s="2"/>
      <c r="CD44" s="2"/>
      <c r="CE44" s="173">
        <v>3894067.8</v>
      </c>
      <c r="CF44" s="173">
        <v>4672881.3600000003</v>
      </c>
      <c r="CG44" s="173">
        <f t="shared" ref="CG44:CG47" si="16">CH44/1.2</f>
        <v>1200000</v>
      </c>
      <c r="CH44" s="173">
        <v>1440000</v>
      </c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1" t="s">
        <v>498</v>
      </c>
      <c r="CT44" s="29"/>
      <c r="CU44" s="29"/>
      <c r="CV44" s="29"/>
      <c r="CW44" s="29"/>
      <c r="CX44" s="29"/>
    </row>
    <row r="45" spans="1:102" s="16" customFormat="1" ht="25.5" customHeight="1" x14ac:dyDescent="0.2">
      <c r="A45" s="47" t="s">
        <v>671</v>
      </c>
      <c r="B45" s="8">
        <v>38</v>
      </c>
      <c r="C45" s="68" t="s">
        <v>214</v>
      </c>
      <c r="D45" s="68" t="s">
        <v>258</v>
      </c>
      <c r="E45" s="68" t="s">
        <v>298</v>
      </c>
      <c r="F45" s="68" t="s">
        <v>346</v>
      </c>
      <c r="G45" s="48">
        <v>876</v>
      </c>
      <c r="H45" s="49" t="s">
        <v>373</v>
      </c>
      <c r="I45" s="49">
        <v>1</v>
      </c>
      <c r="J45" s="4">
        <v>7</v>
      </c>
      <c r="K45" s="1" t="s">
        <v>394</v>
      </c>
      <c r="L45" s="8"/>
      <c r="M45" s="173">
        <v>4693220.34</v>
      </c>
      <c r="N45" s="50" t="s">
        <v>505</v>
      </c>
      <c r="O45" s="8"/>
      <c r="P45" s="4" t="s">
        <v>791</v>
      </c>
      <c r="Q45" s="4" t="s">
        <v>417</v>
      </c>
      <c r="R45" s="1" t="s">
        <v>430</v>
      </c>
      <c r="S45" s="9" t="s">
        <v>515</v>
      </c>
      <c r="T45" s="9">
        <v>7707083893</v>
      </c>
      <c r="U45" s="1" t="s">
        <v>436</v>
      </c>
      <c r="V45" s="8" t="s">
        <v>435</v>
      </c>
      <c r="W45" s="1" t="s">
        <v>436</v>
      </c>
      <c r="X45" s="1" t="s">
        <v>1011</v>
      </c>
      <c r="Y45" s="1" t="s">
        <v>436</v>
      </c>
      <c r="Z45" s="4" t="s">
        <v>456</v>
      </c>
      <c r="AA45" s="173">
        <v>3911016.95</v>
      </c>
      <c r="AB45" s="200">
        <v>4693220.34</v>
      </c>
      <c r="AC45" s="231">
        <v>1200000</v>
      </c>
      <c r="AD45" s="231">
        <v>1440000</v>
      </c>
      <c r="AE45" s="1" t="s">
        <v>458</v>
      </c>
      <c r="AF45" s="1" t="s">
        <v>460</v>
      </c>
      <c r="AG45" s="11" t="s">
        <v>567</v>
      </c>
      <c r="AH45" s="50" t="s">
        <v>436</v>
      </c>
      <c r="AI45" s="8" t="s">
        <v>468</v>
      </c>
      <c r="AJ45" s="1" t="s">
        <v>474</v>
      </c>
      <c r="AK45" s="1" t="s">
        <v>480</v>
      </c>
      <c r="AL45" s="29"/>
      <c r="AM45" s="4" t="s">
        <v>481</v>
      </c>
      <c r="AN45" s="204">
        <v>1200000</v>
      </c>
      <c r="AO45" s="1" t="s">
        <v>483</v>
      </c>
      <c r="AP45" s="4" t="s">
        <v>436</v>
      </c>
      <c r="AQ45" s="1" t="s">
        <v>435</v>
      </c>
      <c r="AR45" s="52"/>
      <c r="AS45" s="29"/>
      <c r="AT45" s="29"/>
      <c r="AU45" s="29"/>
      <c r="AV45" s="53"/>
      <c r="AW45" s="8"/>
      <c r="AX45" s="8"/>
      <c r="AY45" s="77"/>
      <c r="AZ45" s="29"/>
      <c r="BA45" s="29"/>
      <c r="BB45" s="185">
        <f t="shared" si="14"/>
        <v>3911016.95</v>
      </c>
      <c r="BC45" s="213">
        <v>4693220.34</v>
      </c>
      <c r="BD45" s="213">
        <v>1200000</v>
      </c>
      <c r="BE45" s="213">
        <v>1440000</v>
      </c>
      <c r="BF45" s="8" t="s">
        <v>436</v>
      </c>
      <c r="BG45" s="8" t="s">
        <v>436</v>
      </c>
      <c r="BH45" s="75">
        <v>41306</v>
      </c>
      <c r="BI45" s="1" t="s">
        <v>1327</v>
      </c>
      <c r="BJ45" s="76">
        <v>1</v>
      </c>
      <c r="BK45" s="76">
        <v>0</v>
      </c>
      <c r="BL45" s="76">
        <v>0</v>
      </c>
      <c r="BM45" s="249" t="s">
        <v>430</v>
      </c>
      <c r="BN45" s="8">
        <v>0</v>
      </c>
      <c r="BO45" s="8">
        <v>0</v>
      </c>
      <c r="BP45" s="29"/>
      <c r="BQ45" s="29"/>
      <c r="BR45" s="173">
        <f t="shared" si="15"/>
        <v>3911016.95</v>
      </c>
      <c r="BS45" s="173">
        <v>4693220.34</v>
      </c>
      <c r="BT45" s="173">
        <f>BU45/1.2</f>
        <v>1200000</v>
      </c>
      <c r="BU45" s="173">
        <v>1440000</v>
      </c>
      <c r="BV45" s="1" t="s">
        <v>515</v>
      </c>
      <c r="BW45" s="4">
        <v>7707083893</v>
      </c>
      <c r="BX45" s="1" t="s">
        <v>436</v>
      </c>
      <c r="BY45" s="11">
        <v>41306</v>
      </c>
      <c r="BZ45" s="4" t="s">
        <v>595</v>
      </c>
      <c r="CA45" s="2"/>
      <c r="CB45" s="2"/>
      <c r="CC45" s="2"/>
      <c r="CD45" s="2"/>
      <c r="CE45" s="173">
        <f>CF45/1.2</f>
        <v>3911016.95</v>
      </c>
      <c r="CF45" s="173">
        <v>4693220.34</v>
      </c>
      <c r="CG45" s="173">
        <f t="shared" si="16"/>
        <v>1200000</v>
      </c>
      <c r="CH45" s="173">
        <v>1440000</v>
      </c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1" t="s">
        <v>498</v>
      </c>
      <c r="CT45" s="29"/>
      <c r="CU45" s="29"/>
      <c r="CV45" s="29"/>
      <c r="CW45" s="29"/>
      <c r="CX45" s="29"/>
    </row>
    <row r="46" spans="1:102" s="16" customFormat="1" ht="25.5" customHeight="1" x14ac:dyDescent="0.2">
      <c r="A46" s="47" t="s">
        <v>672</v>
      </c>
      <c r="B46" s="8">
        <v>39</v>
      </c>
      <c r="C46" s="68" t="s">
        <v>214</v>
      </c>
      <c r="D46" s="68" t="s">
        <v>258</v>
      </c>
      <c r="E46" s="68" t="s">
        <v>1098</v>
      </c>
      <c r="F46" s="68" t="s">
        <v>346</v>
      </c>
      <c r="G46" s="48">
        <v>876</v>
      </c>
      <c r="H46" s="49" t="s">
        <v>373</v>
      </c>
      <c r="I46" s="49">
        <v>1</v>
      </c>
      <c r="J46" s="4">
        <v>7</v>
      </c>
      <c r="K46" s="1" t="s">
        <v>394</v>
      </c>
      <c r="L46" s="8"/>
      <c r="M46" s="173">
        <v>5700813.5599999996</v>
      </c>
      <c r="N46" s="50" t="s">
        <v>505</v>
      </c>
      <c r="O46" s="8"/>
      <c r="P46" s="4" t="s">
        <v>791</v>
      </c>
      <c r="Q46" s="4" t="s">
        <v>417</v>
      </c>
      <c r="R46" s="1" t="s">
        <v>430</v>
      </c>
      <c r="S46" s="9" t="s">
        <v>514</v>
      </c>
      <c r="T46" s="9">
        <v>7707083893</v>
      </c>
      <c r="U46" s="1" t="s">
        <v>436</v>
      </c>
      <c r="V46" s="8" t="s">
        <v>435</v>
      </c>
      <c r="W46" s="1" t="s">
        <v>436</v>
      </c>
      <c r="X46" s="1" t="s">
        <v>1011</v>
      </c>
      <c r="Y46" s="1" t="s">
        <v>436</v>
      </c>
      <c r="Z46" s="4" t="s">
        <v>456</v>
      </c>
      <c r="AA46" s="173">
        <f>AB46/1.2</f>
        <v>4750677.9666666668</v>
      </c>
      <c r="AB46" s="209">
        <v>5700813.5599999996</v>
      </c>
      <c r="AC46" s="231">
        <f>AD46/1.2</f>
        <v>1100000</v>
      </c>
      <c r="AD46" s="232">
        <v>1320000</v>
      </c>
      <c r="AE46" s="72" t="s">
        <v>458</v>
      </c>
      <c r="AF46" s="72" t="s">
        <v>460</v>
      </c>
      <c r="AG46" s="11" t="s">
        <v>566</v>
      </c>
      <c r="AH46" s="50" t="s">
        <v>436</v>
      </c>
      <c r="AI46" s="8" t="s">
        <v>468</v>
      </c>
      <c r="AJ46" s="1" t="s">
        <v>474</v>
      </c>
      <c r="AK46" s="1" t="s">
        <v>480</v>
      </c>
      <c r="AL46" s="29"/>
      <c r="AM46" s="4" t="s">
        <v>481</v>
      </c>
      <c r="AN46" s="204">
        <f>BD46</f>
        <v>1100000</v>
      </c>
      <c r="AO46" s="1" t="s">
        <v>483</v>
      </c>
      <c r="AP46" s="4" t="s">
        <v>436</v>
      </c>
      <c r="AQ46" s="1" t="s">
        <v>435</v>
      </c>
      <c r="AR46" s="52"/>
      <c r="AS46" s="29"/>
      <c r="AT46" s="29"/>
      <c r="AU46" s="29"/>
      <c r="AV46" s="53"/>
      <c r="AW46" s="8"/>
      <c r="AX46" s="8"/>
      <c r="AY46" s="77"/>
      <c r="AZ46" s="29"/>
      <c r="BA46" s="29"/>
      <c r="BB46" s="185">
        <f t="shared" si="14"/>
        <v>4750677.9666666668</v>
      </c>
      <c r="BC46" s="191">
        <f>BS46</f>
        <v>5700813.5599999996</v>
      </c>
      <c r="BD46" s="191">
        <f>BE46/1.2</f>
        <v>1100000</v>
      </c>
      <c r="BE46" s="191">
        <f>BU46</f>
        <v>1320000</v>
      </c>
      <c r="BF46" s="8" t="s">
        <v>436</v>
      </c>
      <c r="BG46" s="8" t="s">
        <v>436</v>
      </c>
      <c r="BH46" s="75">
        <v>41306</v>
      </c>
      <c r="BI46" s="1" t="s">
        <v>1328</v>
      </c>
      <c r="BJ46" s="76">
        <v>1</v>
      </c>
      <c r="BK46" s="76">
        <v>0</v>
      </c>
      <c r="BL46" s="76">
        <v>0</v>
      </c>
      <c r="BM46" s="249" t="s">
        <v>430</v>
      </c>
      <c r="BN46" s="8">
        <v>0</v>
      </c>
      <c r="BO46" s="8">
        <v>0</v>
      </c>
      <c r="BP46" s="29"/>
      <c r="BQ46" s="29"/>
      <c r="BR46" s="173">
        <f t="shared" si="15"/>
        <v>4750677.9666666668</v>
      </c>
      <c r="BS46" s="190">
        <f>CF46</f>
        <v>5700813.5599999996</v>
      </c>
      <c r="BT46" s="190">
        <f>CG46</f>
        <v>1100000</v>
      </c>
      <c r="BU46" s="173">
        <f>CH46</f>
        <v>1320000</v>
      </c>
      <c r="BV46" s="1" t="s">
        <v>514</v>
      </c>
      <c r="BW46" s="4">
        <v>7707083893</v>
      </c>
      <c r="BX46" s="1" t="s">
        <v>436</v>
      </c>
      <c r="BY46" s="11">
        <v>41306</v>
      </c>
      <c r="BZ46" s="4" t="s">
        <v>596</v>
      </c>
      <c r="CA46" s="69"/>
      <c r="CB46" s="2"/>
      <c r="CC46" s="69"/>
      <c r="CD46" s="2"/>
      <c r="CE46" s="190">
        <f>CF46/1.2</f>
        <v>4750677.9666666668</v>
      </c>
      <c r="CF46" s="173">
        <v>5700813.5599999996</v>
      </c>
      <c r="CG46" s="190">
        <f t="shared" si="16"/>
        <v>1100000</v>
      </c>
      <c r="CH46" s="173">
        <v>1320000</v>
      </c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1" t="s">
        <v>498</v>
      </c>
      <c r="CT46" s="29"/>
      <c r="CU46" s="29"/>
      <c r="CV46" s="29"/>
      <c r="CW46" s="29"/>
      <c r="CX46" s="29"/>
    </row>
    <row r="47" spans="1:102" s="16" customFormat="1" ht="24" customHeight="1" x14ac:dyDescent="0.2">
      <c r="A47" s="47" t="s">
        <v>673</v>
      </c>
      <c r="B47" s="8">
        <v>40</v>
      </c>
      <c r="C47" s="68" t="s">
        <v>214</v>
      </c>
      <c r="D47" s="68" t="s">
        <v>258</v>
      </c>
      <c r="E47" s="68" t="s">
        <v>1098</v>
      </c>
      <c r="F47" s="68" t="s">
        <v>346</v>
      </c>
      <c r="G47" s="48">
        <v>876</v>
      </c>
      <c r="H47" s="49" t="s">
        <v>373</v>
      </c>
      <c r="I47" s="49">
        <v>1</v>
      </c>
      <c r="J47" s="4">
        <v>60</v>
      </c>
      <c r="K47" s="1" t="s">
        <v>392</v>
      </c>
      <c r="L47" s="8"/>
      <c r="M47" s="173">
        <v>7582779.6600000001</v>
      </c>
      <c r="N47" s="50" t="s">
        <v>505</v>
      </c>
      <c r="O47" s="8"/>
      <c r="P47" s="4" t="s">
        <v>791</v>
      </c>
      <c r="Q47" s="4" t="s">
        <v>417</v>
      </c>
      <c r="R47" s="1" t="s">
        <v>430</v>
      </c>
      <c r="S47" s="9" t="s">
        <v>514</v>
      </c>
      <c r="T47" s="9">
        <v>7707083893</v>
      </c>
      <c r="U47" s="1" t="s">
        <v>436</v>
      </c>
      <c r="V47" s="8" t="s">
        <v>435</v>
      </c>
      <c r="W47" s="1" t="s">
        <v>436</v>
      </c>
      <c r="X47" s="1" t="s">
        <v>1011</v>
      </c>
      <c r="Y47" s="1" t="s">
        <v>436</v>
      </c>
      <c r="Z47" s="4" t="s">
        <v>456</v>
      </c>
      <c r="AA47" s="173">
        <f>AB47/1.2</f>
        <v>6318983.0500000007</v>
      </c>
      <c r="AB47" s="200">
        <v>7582779.6600000001</v>
      </c>
      <c r="AC47" s="231">
        <f>AD47/1.2</f>
        <v>1500000</v>
      </c>
      <c r="AD47" s="232">
        <f>BE47</f>
        <v>1800000</v>
      </c>
      <c r="AE47" s="72" t="s">
        <v>458</v>
      </c>
      <c r="AF47" s="72" t="s">
        <v>460</v>
      </c>
      <c r="AG47" s="11" t="s">
        <v>566</v>
      </c>
      <c r="AH47" s="50" t="s">
        <v>436</v>
      </c>
      <c r="AI47" s="8" t="s">
        <v>468</v>
      </c>
      <c r="AJ47" s="1" t="s">
        <v>474</v>
      </c>
      <c r="AK47" s="1" t="s">
        <v>480</v>
      </c>
      <c r="AL47" s="29"/>
      <c r="AM47" s="4" t="s">
        <v>481</v>
      </c>
      <c r="AN47" s="204">
        <f>BD47</f>
        <v>1500000</v>
      </c>
      <c r="AO47" s="1" t="s">
        <v>483</v>
      </c>
      <c r="AP47" s="4" t="s">
        <v>436</v>
      </c>
      <c r="AQ47" s="1" t="s">
        <v>435</v>
      </c>
      <c r="AR47" s="52"/>
      <c r="AS47" s="29"/>
      <c r="AT47" s="29"/>
      <c r="AU47" s="29"/>
      <c r="AV47" s="53"/>
      <c r="AW47" s="8"/>
      <c r="AX47" s="8"/>
      <c r="AY47" s="77"/>
      <c r="AZ47" s="29"/>
      <c r="BA47" s="29"/>
      <c r="BB47" s="185">
        <f t="shared" si="14"/>
        <v>6318983.0500000007</v>
      </c>
      <c r="BC47" s="191">
        <f>BS47</f>
        <v>7582779.6600000001</v>
      </c>
      <c r="BD47" s="191">
        <f>BE47/1.2</f>
        <v>1500000</v>
      </c>
      <c r="BE47" s="191">
        <f>BU47</f>
        <v>1800000</v>
      </c>
      <c r="BF47" s="8" t="s">
        <v>436</v>
      </c>
      <c r="BG47" s="8" t="s">
        <v>436</v>
      </c>
      <c r="BH47" s="75">
        <v>41306</v>
      </c>
      <c r="BI47" s="1" t="s">
        <v>1329</v>
      </c>
      <c r="BJ47" s="76">
        <v>1</v>
      </c>
      <c r="BK47" s="76">
        <v>0</v>
      </c>
      <c r="BL47" s="76">
        <v>0</v>
      </c>
      <c r="BM47" s="249" t="s">
        <v>430</v>
      </c>
      <c r="BN47" s="8">
        <v>0</v>
      </c>
      <c r="BO47" s="8">
        <v>0</v>
      </c>
      <c r="BP47" s="29"/>
      <c r="BQ47" s="29"/>
      <c r="BR47" s="173">
        <f t="shared" si="15"/>
        <v>6318983.0500000007</v>
      </c>
      <c r="BS47" s="190">
        <v>7582779.6600000001</v>
      </c>
      <c r="BT47" s="190">
        <f>BU47/1.2</f>
        <v>1500000</v>
      </c>
      <c r="BU47" s="173">
        <v>1800000</v>
      </c>
      <c r="BV47" s="1" t="s">
        <v>514</v>
      </c>
      <c r="BW47" s="4">
        <v>7707083893</v>
      </c>
      <c r="BX47" s="1" t="s">
        <v>436</v>
      </c>
      <c r="BY47" s="11">
        <v>41306</v>
      </c>
      <c r="BZ47" s="4" t="s">
        <v>597</v>
      </c>
      <c r="CA47" s="69"/>
      <c r="CB47" s="2"/>
      <c r="CC47" s="69"/>
      <c r="CD47" s="2"/>
      <c r="CE47" s="190">
        <f>CF47/1.2</f>
        <v>6318983.0500000007</v>
      </c>
      <c r="CF47" s="173">
        <v>7582779.6600000001</v>
      </c>
      <c r="CG47" s="190">
        <f t="shared" si="16"/>
        <v>1500000</v>
      </c>
      <c r="CH47" s="173">
        <v>1800000</v>
      </c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1" t="s">
        <v>498</v>
      </c>
      <c r="CT47" s="29"/>
      <c r="CU47" s="29"/>
      <c r="CV47" s="29"/>
      <c r="CW47" s="29"/>
      <c r="CX47" s="29"/>
    </row>
    <row r="48" spans="1:102" s="16" customFormat="1" ht="27" customHeight="1" x14ac:dyDescent="0.2">
      <c r="A48" s="47" t="s">
        <v>674</v>
      </c>
      <c r="B48" s="8">
        <v>44</v>
      </c>
      <c r="C48" s="68" t="s">
        <v>986</v>
      </c>
      <c r="D48" s="68" t="s">
        <v>259</v>
      </c>
      <c r="E48" s="68" t="s">
        <v>1003</v>
      </c>
      <c r="F48" s="68" t="s">
        <v>347</v>
      </c>
      <c r="G48" s="68">
        <v>796</v>
      </c>
      <c r="H48" s="1" t="s">
        <v>1069</v>
      </c>
      <c r="I48" s="79">
        <v>120000</v>
      </c>
      <c r="J48" s="1">
        <v>60</v>
      </c>
      <c r="K48" s="1" t="s">
        <v>392</v>
      </c>
      <c r="L48" s="8"/>
      <c r="M48" s="173">
        <v>586112</v>
      </c>
      <c r="N48" s="50" t="s">
        <v>505</v>
      </c>
      <c r="O48" s="8"/>
      <c r="P48" s="1" t="s">
        <v>403</v>
      </c>
      <c r="Q48" s="1" t="s">
        <v>417</v>
      </c>
      <c r="R48" s="1" t="s">
        <v>430</v>
      </c>
      <c r="S48" s="9" t="s">
        <v>517</v>
      </c>
      <c r="T48" s="9">
        <v>7701660262</v>
      </c>
      <c r="U48" s="1" t="s">
        <v>436</v>
      </c>
      <c r="V48" s="8" t="s">
        <v>435</v>
      </c>
      <c r="W48" s="1" t="s">
        <v>436</v>
      </c>
      <c r="X48" s="1" t="s">
        <v>1002</v>
      </c>
      <c r="Y48" s="1" t="s">
        <v>454</v>
      </c>
      <c r="Z48" s="4" t="s">
        <v>456</v>
      </c>
      <c r="AA48" s="173">
        <f>AB48/1.1</f>
        <v>532829.09090909082</v>
      </c>
      <c r="AB48" s="200">
        <v>586112</v>
      </c>
      <c r="AC48" s="231">
        <f>AD48/1.1</f>
        <v>532829.09090909082</v>
      </c>
      <c r="AD48" s="231">
        <f>AB48</f>
        <v>586112</v>
      </c>
      <c r="AE48" s="1" t="s">
        <v>458</v>
      </c>
      <c r="AF48" s="1" t="s">
        <v>436</v>
      </c>
      <c r="AG48" s="11">
        <v>44190</v>
      </c>
      <c r="AH48" s="50" t="s">
        <v>436</v>
      </c>
      <c r="AI48" s="8" t="s">
        <v>468</v>
      </c>
      <c r="AJ48" s="1" t="s">
        <v>475</v>
      </c>
      <c r="AK48" s="4" t="s">
        <v>480</v>
      </c>
      <c r="AL48" s="29"/>
      <c r="AM48" s="1" t="s">
        <v>481</v>
      </c>
      <c r="AN48" s="204">
        <f>AC48</f>
        <v>532829.09090909082</v>
      </c>
      <c r="AO48" s="1" t="s">
        <v>483</v>
      </c>
      <c r="AP48" s="4" t="s">
        <v>436</v>
      </c>
      <c r="AQ48" s="1" t="s">
        <v>436</v>
      </c>
      <c r="AR48" s="52"/>
      <c r="AS48" s="29"/>
      <c r="AT48" s="29"/>
      <c r="AU48" s="29"/>
      <c r="AV48" s="53"/>
      <c r="AW48" s="82"/>
      <c r="AX48" s="98"/>
      <c r="AY48" s="4"/>
      <c r="AZ48" s="29"/>
      <c r="BA48" s="29"/>
      <c r="BB48" s="185">
        <f>BC48/1.1</f>
        <v>560528.72727272718</v>
      </c>
      <c r="BC48" s="213">
        <v>616581.6</v>
      </c>
      <c r="BD48" s="213">
        <f>BE48/1.1</f>
        <v>560528.72727272718</v>
      </c>
      <c r="BE48" s="213">
        <f>BC48</f>
        <v>616581.6</v>
      </c>
      <c r="BF48" s="8" t="s">
        <v>436</v>
      </c>
      <c r="BG48" s="8" t="s">
        <v>436</v>
      </c>
      <c r="BH48" s="11">
        <v>43824</v>
      </c>
      <c r="BI48" s="1" t="s">
        <v>1330</v>
      </c>
      <c r="BJ48" s="58">
        <v>1</v>
      </c>
      <c r="BK48" s="58">
        <v>0</v>
      </c>
      <c r="BL48" s="58">
        <v>0</v>
      </c>
      <c r="BM48" s="249" t="s">
        <v>430</v>
      </c>
      <c r="BN48" s="8">
        <v>0</v>
      </c>
      <c r="BO48" s="8">
        <v>0</v>
      </c>
      <c r="BP48" s="29"/>
      <c r="BQ48" s="29"/>
      <c r="BR48" s="173">
        <f>BS48/1.1</f>
        <v>513818.18181818177</v>
      </c>
      <c r="BS48" s="173">
        <v>565200</v>
      </c>
      <c r="BT48" s="213">
        <f>BU48/1.1</f>
        <v>513818.18181818177</v>
      </c>
      <c r="BU48" s="213">
        <f>BS48</f>
        <v>565200</v>
      </c>
      <c r="BV48" s="1" t="s">
        <v>1004</v>
      </c>
      <c r="BW48" s="4" t="s">
        <v>550</v>
      </c>
      <c r="BX48" s="1" t="s">
        <v>436</v>
      </c>
      <c r="BY48" s="11">
        <v>43824</v>
      </c>
      <c r="BZ48" s="176" t="s">
        <v>1005</v>
      </c>
      <c r="CA48" s="3"/>
      <c r="CB48" s="3"/>
      <c r="CC48" s="3"/>
      <c r="CD48" s="3"/>
      <c r="CE48" s="213">
        <f>CF48/1.1</f>
        <v>513818.18181818177</v>
      </c>
      <c r="CF48" s="213">
        <v>565200</v>
      </c>
      <c r="CG48" s="213">
        <f>CH48/1.1</f>
        <v>513818.18181818177</v>
      </c>
      <c r="CH48" s="213">
        <f>CF48</f>
        <v>565200</v>
      </c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1" t="s">
        <v>497</v>
      </c>
      <c r="CT48" s="29"/>
      <c r="CU48" s="29"/>
      <c r="CV48" s="29"/>
      <c r="CW48" s="29"/>
      <c r="CX48" s="29"/>
    </row>
    <row r="49" spans="1:102" s="16" customFormat="1" ht="30.75" customHeight="1" x14ac:dyDescent="0.2">
      <c r="A49" s="47" t="s">
        <v>675</v>
      </c>
      <c r="B49" s="8">
        <v>47</v>
      </c>
      <c r="C49" s="68" t="s">
        <v>218</v>
      </c>
      <c r="D49" s="68" t="s">
        <v>218</v>
      </c>
      <c r="E49" s="68" t="s">
        <v>813</v>
      </c>
      <c r="F49" s="47" t="s">
        <v>1099</v>
      </c>
      <c r="G49" s="48">
        <v>876</v>
      </c>
      <c r="H49" s="49" t="s">
        <v>373</v>
      </c>
      <c r="I49" s="49">
        <v>1</v>
      </c>
      <c r="J49" s="4" t="s">
        <v>386</v>
      </c>
      <c r="K49" s="1" t="s">
        <v>1091</v>
      </c>
      <c r="L49" s="8"/>
      <c r="M49" s="173">
        <v>950000</v>
      </c>
      <c r="N49" s="50" t="s">
        <v>505</v>
      </c>
      <c r="O49" s="8"/>
      <c r="P49" s="57" t="s">
        <v>403</v>
      </c>
      <c r="Q49" s="57" t="s">
        <v>417</v>
      </c>
      <c r="R49" s="1" t="s">
        <v>430</v>
      </c>
      <c r="S49" s="78" t="s">
        <v>434</v>
      </c>
      <c r="T49" s="9">
        <v>2309121212</v>
      </c>
      <c r="U49" s="1" t="s">
        <v>436</v>
      </c>
      <c r="V49" s="8" t="s">
        <v>435</v>
      </c>
      <c r="W49" s="1" t="s">
        <v>436</v>
      </c>
      <c r="X49" s="1" t="s">
        <v>748</v>
      </c>
      <c r="Y49" s="1" t="s">
        <v>436</v>
      </c>
      <c r="Z49" s="4" t="s">
        <v>456</v>
      </c>
      <c r="AA49" s="173">
        <f>AB49/1.2</f>
        <v>791666.66666666674</v>
      </c>
      <c r="AB49" s="200">
        <v>950000</v>
      </c>
      <c r="AC49" s="231">
        <v>791666.67</v>
      </c>
      <c r="AD49" s="200">
        <v>950000</v>
      </c>
      <c r="AE49" s="1" t="s">
        <v>458</v>
      </c>
      <c r="AF49" s="1" t="s">
        <v>461</v>
      </c>
      <c r="AG49" s="11">
        <v>43825</v>
      </c>
      <c r="AH49" s="50" t="s">
        <v>436</v>
      </c>
      <c r="AI49" s="8" t="s">
        <v>468</v>
      </c>
      <c r="AJ49" s="2" t="s">
        <v>983</v>
      </c>
      <c r="AK49" s="62" t="s">
        <v>480</v>
      </c>
      <c r="AL49" s="29"/>
      <c r="AM49" s="4" t="s">
        <v>481</v>
      </c>
      <c r="AN49" s="204">
        <v>791666.67</v>
      </c>
      <c r="AO49" s="1" t="s">
        <v>483</v>
      </c>
      <c r="AP49" s="4" t="s">
        <v>436</v>
      </c>
      <c r="AQ49" s="1" t="s">
        <v>436</v>
      </c>
      <c r="AR49" s="52"/>
      <c r="AS49" s="29"/>
      <c r="AT49" s="29"/>
      <c r="AU49" s="29"/>
      <c r="AV49" s="53"/>
      <c r="AW49" s="8"/>
      <c r="AX49" s="98"/>
      <c r="AY49" s="4"/>
      <c r="AZ49" s="29"/>
      <c r="BA49" s="29"/>
      <c r="BB49" s="185">
        <f>BC49/1.2</f>
        <v>791666.66666666674</v>
      </c>
      <c r="BC49" s="173">
        <v>950000</v>
      </c>
      <c r="BD49" s="185">
        <f>BE49/1.2</f>
        <v>791666.66666666674</v>
      </c>
      <c r="BE49" s="173">
        <v>950000</v>
      </c>
      <c r="BF49" s="8" t="s">
        <v>436</v>
      </c>
      <c r="BG49" s="8" t="s">
        <v>436</v>
      </c>
      <c r="BH49" s="70">
        <v>43823</v>
      </c>
      <c r="BI49" s="1" t="s">
        <v>1332</v>
      </c>
      <c r="BJ49" s="58">
        <v>1</v>
      </c>
      <c r="BK49" s="58">
        <v>0</v>
      </c>
      <c r="BL49" s="58">
        <v>0</v>
      </c>
      <c r="BM49" s="1" t="s">
        <v>430</v>
      </c>
      <c r="BN49" s="8">
        <v>0</v>
      </c>
      <c r="BO49" s="8">
        <v>0</v>
      </c>
      <c r="BP49" s="29"/>
      <c r="BQ49" s="29"/>
      <c r="BR49" s="173">
        <f>BS49/1.2</f>
        <v>791666.66666666674</v>
      </c>
      <c r="BS49" s="173">
        <v>950000</v>
      </c>
      <c r="BT49" s="190">
        <f>BU49/1.2</f>
        <v>791666.66666666674</v>
      </c>
      <c r="BU49" s="190">
        <f>BS49</f>
        <v>950000</v>
      </c>
      <c r="BV49" s="2" t="s">
        <v>598</v>
      </c>
      <c r="BW49" s="4" t="s">
        <v>599</v>
      </c>
      <c r="BX49" s="2" t="s">
        <v>436</v>
      </c>
      <c r="BY49" s="11">
        <v>43826</v>
      </c>
      <c r="BZ49" s="176" t="s">
        <v>1001</v>
      </c>
      <c r="CA49" s="69"/>
      <c r="CB49" s="69"/>
      <c r="CC49" s="69"/>
      <c r="CD49" s="69"/>
      <c r="CE49" s="173">
        <f>CF49/1.2</f>
        <v>791666.66666666674</v>
      </c>
      <c r="CF49" s="173">
        <v>950000</v>
      </c>
      <c r="CG49" s="190">
        <f>CH49/1.2</f>
        <v>791666.66666666674</v>
      </c>
      <c r="CH49" s="190">
        <f>CF49</f>
        <v>950000</v>
      </c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1" t="s">
        <v>497</v>
      </c>
      <c r="CT49" s="29"/>
      <c r="CU49" s="29"/>
      <c r="CV49" s="29"/>
      <c r="CW49" s="29"/>
      <c r="CX49" s="149"/>
    </row>
    <row r="50" spans="1:102" s="16" customFormat="1" ht="28.5" customHeight="1" x14ac:dyDescent="0.2">
      <c r="A50" s="47" t="s">
        <v>676</v>
      </c>
      <c r="B50" s="8">
        <v>50</v>
      </c>
      <c r="C50" s="68" t="s">
        <v>219</v>
      </c>
      <c r="D50" s="68" t="s">
        <v>261</v>
      </c>
      <c r="E50" s="68" t="s">
        <v>299</v>
      </c>
      <c r="F50" s="47" t="s">
        <v>348</v>
      </c>
      <c r="G50" s="68">
        <v>55</v>
      </c>
      <c r="H50" s="1" t="s">
        <v>374</v>
      </c>
      <c r="I50" s="1">
        <v>45.8</v>
      </c>
      <c r="J50" s="4">
        <v>60</v>
      </c>
      <c r="K50" s="1" t="s">
        <v>392</v>
      </c>
      <c r="L50" s="8"/>
      <c r="M50" s="173">
        <v>182067</v>
      </c>
      <c r="N50" s="50" t="s">
        <v>505</v>
      </c>
      <c r="O50" s="8"/>
      <c r="P50" s="1" t="s">
        <v>409</v>
      </c>
      <c r="Q50" s="1" t="s">
        <v>428</v>
      </c>
      <c r="R50" s="1" t="s">
        <v>430</v>
      </c>
      <c r="S50" s="9" t="s">
        <v>574</v>
      </c>
      <c r="T50" s="5" t="s">
        <v>518</v>
      </c>
      <c r="U50" s="1" t="s">
        <v>436</v>
      </c>
      <c r="V50" s="8" t="s">
        <v>435</v>
      </c>
      <c r="W50" s="1" t="s">
        <v>436</v>
      </c>
      <c r="X50" s="1" t="s">
        <v>721</v>
      </c>
      <c r="Y50" s="1" t="s">
        <v>436</v>
      </c>
      <c r="Z50" s="4" t="s">
        <v>456</v>
      </c>
      <c r="AA50" s="200">
        <f>AB50/1.13</f>
        <v>161121.23893805311</v>
      </c>
      <c r="AB50" s="200">
        <v>182067</v>
      </c>
      <c r="AC50" s="231">
        <f>AD50/1.13</f>
        <v>82407.079646017708</v>
      </c>
      <c r="AD50" s="231">
        <v>93120</v>
      </c>
      <c r="AE50" s="1" t="s">
        <v>458</v>
      </c>
      <c r="AF50" s="1" t="s">
        <v>462</v>
      </c>
      <c r="AG50" s="11">
        <v>43678</v>
      </c>
      <c r="AH50" s="50" t="s">
        <v>436</v>
      </c>
      <c r="AI50" s="8" t="s">
        <v>468</v>
      </c>
      <c r="AJ50" s="4" t="s">
        <v>1030</v>
      </c>
      <c r="AK50" s="62" t="s">
        <v>480</v>
      </c>
      <c r="AL50" s="29"/>
      <c r="AM50" s="4" t="s">
        <v>481</v>
      </c>
      <c r="AN50" s="231">
        <v>82407.08</v>
      </c>
      <c r="AO50" s="1" t="s">
        <v>483</v>
      </c>
      <c r="AP50" s="4" t="s">
        <v>436</v>
      </c>
      <c r="AQ50" s="72" t="s">
        <v>436</v>
      </c>
      <c r="AR50" s="52"/>
      <c r="AS50" s="80"/>
      <c r="AT50" s="29"/>
      <c r="AU50" s="29"/>
      <c r="AV50" s="53"/>
      <c r="AW50" s="80"/>
      <c r="AX50" s="8"/>
      <c r="AY50" s="4"/>
      <c r="AZ50" s="29"/>
      <c r="BA50" s="29"/>
      <c r="BB50" s="213">
        <f>BC50/1.13</f>
        <v>161121.23893805311</v>
      </c>
      <c r="BC50" s="213">
        <v>182067</v>
      </c>
      <c r="BD50" s="213">
        <f>BE50/1.13</f>
        <v>82407.079646017708</v>
      </c>
      <c r="BE50" s="191">
        <v>93120</v>
      </c>
      <c r="BF50" s="8" t="s">
        <v>436</v>
      </c>
      <c r="BG50" s="29"/>
      <c r="BH50" s="75">
        <v>43707</v>
      </c>
      <c r="BI50" s="1" t="s">
        <v>1331</v>
      </c>
      <c r="BJ50" s="76">
        <v>1</v>
      </c>
      <c r="BK50" s="76">
        <v>0</v>
      </c>
      <c r="BL50" s="76">
        <v>0</v>
      </c>
      <c r="BM50" s="1" t="s">
        <v>430</v>
      </c>
      <c r="BN50" s="8">
        <v>0</v>
      </c>
      <c r="BO50" s="8">
        <v>0</v>
      </c>
      <c r="BP50" s="29"/>
      <c r="BQ50" s="29"/>
      <c r="BR50" s="209">
        <f>BS50/1.13</f>
        <v>151079.64601769912</v>
      </c>
      <c r="BS50" s="200">
        <v>170720</v>
      </c>
      <c r="BT50" s="200">
        <f>BU50/1.13</f>
        <v>82407.079646017708</v>
      </c>
      <c r="BU50" s="200">
        <v>93120</v>
      </c>
      <c r="BV50" s="1" t="s">
        <v>574</v>
      </c>
      <c r="BW50" s="4" t="s">
        <v>518</v>
      </c>
      <c r="BX50" s="1" t="s">
        <v>436</v>
      </c>
      <c r="BY50" s="11">
        <v>43707</v>
      </c>
      <c r="BZ50" s="176" t="s">
        <v>1410</v>
      </c>
      <c r="CA50" s="2"/>
      <c r="CB50" s="2"/>
      <c r="CC50" s="2"/>
      <c r="CD50" s="2"/>
      <c r="CE50" s="200">
        <f>CF50/1.13</f>
        <v>141592.92035398231</v>
      </c>
      <c r="CF50" s="200">
        <v>160000</v>
      </c>
      <c r="CG50" s="200">
        <f>CH50/1.13</f>
        <v>141592.92035398231</v>
      </c>
      <c r="CH50" s="200">
        <v>160000</v>
      </c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1" t="s">
        <v>499</v>
      </c>
      <c r="CT50" s="29"/>
      <c r="CU50" s="29"/>
      <c r="CV50" s="29"/>
      <c r="CW50" s="29"/>
      <c r="CX50" s="29"/>
    </row>
    <row r="51" spans="1:102" s="16" customFormat="1" ht="33.75" customHeight="1" x14ac:dyDescent="0.2">
      <c r="A51" s="47" t="s">
        <v>935</v>
      </c>
      <c r="B51" s="8">
        <v>52</v>
      </c>
      <c r="C51" s="68" t="s">
        <v>219</v>
      </c>
      <c r="D51" s="68" t="s">
        <v>261</v>
      </c>
      <c r="E51" s="68" t="s">
        <v>1100</v>
      </c>
      <c r="F51" s="68" t="s">
        <v>349</v>
      </c>
      <c r="G51" s="68">
        <v>55</v>
      </c>
      <c r="H51" s="1" t="s">
        <v>374</v>
      </c>
      <c r="I51" s="56">
        <v>916.7</v>
      </c>
      <c r="J51" s="4">
        <v>60</v>
      </c>
      <c r="K51" s="1" t="s">
        <v>392</v>
      </c>
      <c r="L51" s="8"/>
      <c r="M51" s="173">
        <v>12720000</v>
      </c>
      <c r="N51" s="50" t="s">
        <v>505</v>
      </c>
      <c r="O51" s="8"/>
      <c r="P51" s="4" t="s">
        <v>745</v>
      </c>
      <c r="Q51" s="4" t="s">
        <v>921</v>
      </c>
      <c r="R51" s="1" t="s">
        <v>432</v>
      </c>
      <c r="S51" s="9"/>
      <c r="T51" s="5"/>
      <c r="U51" s="1" t="s">
        <v>435</v>
      </c>
      <c r="V51" s="8" t="s">
        <v>435</v>
      </c>
      <c r="W51" s="1" t="s">
        <v>435</v>
      </c>
      <c r="X51" s="1" t="s">
        <v>922</v>
      </c>
      <c r="Y51" s="1" t="s">
        <v>436</v>
      </c>
      <c r="Z51" s="4" t="s">
        <v>456</v>
      </c>
      <c r="AA51" s="173">
        <f>AB51/1.2</f>
        <v>10600000</v>
      </c>
      <c r="AB51" s="173">
        <f>M51</f>
        <v>12720000</v>
      </c>
      <c r="AC51" s="183">
        <f>AD51/1.2</f>
        <v>10600000</v>
      </c>
      <c r="AD51" s="183">
        <v>12720000</v>
      </c>
      <c r="AE51" s="1" t="s">
        <v>457</v>
      </c>
      <c r="AF51" s="1" t="s">
        <v>462</v>
      </c>
      <c r="AG51" s="170" t="s">
        <v>1403</v>
      </c>
      <c r="AH51" s="50" t="s">
        <v>436</v>
      </c>
      <c r="AI51" s="8" t="s">
        <v>468</v>
      </c>
      <c r="AJ51" s="1"/>
      <c r="AK51" s="4" t="s">
        <v>1068</v>
      </c>
      <c r="AL51" s="29"/>
      <c r="AM51" s="4" t="s">
        <v>481</v>
      </c>
      <c r="AN51" s="184">
        <f>AC51</f>
        <v>10600000</v>
      </c>
      <c r="AO51" s="1" t="s">
        <v>483</v>
      </c>
      <c r="AP51" s="50" t="s">
        <v>1280</v>
      </c>
      <c r="AQ51" s="72" t="s">
        <v>436</v>
      </c>
      <c r="AR51" s="52"/>
      <c r="AS51" s="29"/>
      <c r="AT51" s="29"/>
      <c r="AU51" s="29"/>
      <c r="AV51" s="53"/>
      <c r="AW51" s="50"/>
      <c r="AX51" s="54"/>
      <c r="AY51" s="4"/>
      <c r="AZ51" s="29"/>
      <c r="BA51" s="29"/>
      <c r="BB51" s="185">
        <v>0</v>
      </c>
      <c r="BC51" s="173">
        <v>0</v>
      </c>
      <c r="BD51" s="213">
        <v>0</v>
      </c>
      <c r="BE51" s="173">
        <v>0</v>
      </c>
      <c r="BF51" s="8"/>
      <c r="BG51" s="8"/>
      <c r="BH51" s="11"/>
      <c r="BI51" s="2"/>
      <c r="BJ51" s="58"/>
      <c r="BK51" s="58"/>
      <c r="BL51" s="58"/>
      <c r="BM51" s="2"/>
      <c r="BN51" s="8"/>
      <c r="BO51" s="8"/>
      <c r="BP51" s="29"/>
      <c r="BQ51" s="29"/>
      <c r="BR51" s="191">
        <v>0</v>
      </c>
      <c r="BS51" s="213">
        <v>0</v>
      </c>
      <c r="BT51" s="191">
        <v>0</v>
      </c>
      <c r="BU51" s="213">
        <v>0</v>
      </c>
      <c r="BV51" s="1"/>
      <c r="BW51" s="4"/>
      <c r="BX51" s="1"/>
      <c r="BY51" s="11"/>
      <c r="BZ51" s="4"/>
      <c r="CA51" s="6"/>
      <c r="CB51" s="3"/>
      <c r="CC51" s="6"/>
      <c r="CD51" s="3"/>
      <c r="CE51" s="192">
        <v>0</v>
      </c>
      <c r="CF51" s="192">
        <v>0</v>
      </c>
      <c r="CG51" s="192">
        <v>0</v>
      </c>
      <c r="CH51" s="192" t="s">
        <v>1415</v>
      </c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1" t="s">
        <v>496</v>
      </c>
      <c r="CT51" s="29"/>
      <c r="CU51" s="29"/>
      <c r="CV51" s="29"/>
      <c r="CW51" s="29"/>
      <c r="CX51" s="29"/>
    </row>
    <row r="52" spans="1:102" s="16" customFormat="1" ht="30" customHeight="1" x14ac:dyDescent="0.2">
      <c r="A52" s="47" t="s">
        <v>677</v>
      </c>
      <c r="B52" s="8">
        <v>53</v>
      </c>
      <c r="C52" s="68" t="s">
        <v>219</v>
      </c>
      <c r="D52" s="68" t="s">
        <v>261</v>
      </c>
      <c r="E52" s="68" t="s">
        <v>1101</v>
      </c>
      <c r="F52" s="68" t="s">
        <v>349</v>
      </c>
      <c r="G52" s="68">
        <v>55</v>
      </c>
      <c r="H52" s="1" t="s">
        <v>374</v>
      </c>
      <c r="I52" s="56">
        <v>916.7</v>
      </c>
      <c r="J52" s="4">
        <v>60</v>
      </c>
      <c r="K52" s="1" t="s">
        <v>392</v>
      </c>
      <c r="L52" s="8"/>
      <c r="M52" s="173">
        <v>10708885.550000001</v>
      </c>
      <c r="N52" s="50" t="s">
        <v>505</v>
      </c>
      <c r="O52" s="8"/>
      <c r="P52" s="4" t="s">
        <v>410</v>
      </c>
      <c r="Q52" s="4" t="s">
        <v>424</v>
      </c>
      <c r="R52" s="1" t="s">
        <v>432</v>
      </c>
      <c r="S52" s="9"/>
      <c r="T52" s="5"/>
      <c r="U52" s="1" t="s">
        <v>435</v>
      </c>
      <c r="V52" s="8" t="s">
        <v>435</v>
      </c>
      <c r="W52" s="1" t="s">
        <v>435</v>
      </c>
      <c r="X52" s="1" t="s">
        <v>441</v>
      </c>
      <c r="Y52" s="1" t="s">
        <v>436</v>
      </c>
      <c r="Z52" s="4" t="s">
        <v>456</v>
      </c>
      <c r="AA52" s="173">
        <f>AB52/1.2</f>
        <v>8924071.2916666679</v>
      </c>
      <c r="AB52" s="173">
        <v>10708885.550000001</v>
      </c>
      <c r="AC52" s="231">
        <v>7895537.0999999996</v>
      </c>
      <c r="AD52" s="231">
        <f>AC52*1.2</f>
        <v>9474644.5199999996</v>
      </c>
      <c r="AE52" s="1" t="s">
        <v>457</v>
      </c>
      <c r="AF52" s="1" t="s">
        <v>462</v>
      </c>
      <c r="AG52" s="11">
        <v>43763</v>
      </c>
      <c r="AH52" s="82" t="s">
        <v>436</v>
      </c>
      <c r="AI52" s="8" t="s">
        <v>468</v>
      </c>
      <c r="AJ52" s="1"/>
      <c r="AK52" s="62" t="s">
        <v>480</v>
      </c>
      <c r="AL52" s="29"/>
      <c r="AM52" s="4" t="s">
        <v>481</v>
      </c>
      <c r="AN52" s="204">
        <v>7895537.0999999996</v>
      </c>
      <c r="AO52" s="1" t="s">
        <v>483</v>
      </c>
      <c r="AP52" s="50" t="s">
        <v>1280</v>
      </c>
      <c r="AQ52" s="72" t="s">
        <v>436</v>
      </c>
      <c r="AR52" s="52"/>
      <c r="AS52" s="29"/>
      <c r="AT52" s="29"/>
      <c r="AU52" s="29"/>
      <c r="AV52" s="53">
        <v>31908277084</v>
      </c>
      <c r="AW52" s="82" t="s">
        <v>755</v>
      </c>
      <c r="AX52" s="8" t="s">
        <v>706</v>
      </c>
      <c r="AY52" s="4" t="s">
        <v>756</v>
      </c>
      <c r="AZ52" s="29"/>
      <c r="BA52" s="29"/>
      <c r="BB52" s="185">
        <f>BC52/1.2</f>
        <v>9650100.9000000004</v>
      </c>
      <c r="BC52" s="173">
        <v>11580121.08</v>
      </c>
      <c r="BD52" s="213">
        <v>7895537.0999999996</v>
      </c>
      <c r="BE52" s="173">
        <f>BD52*1.2</f>
        <v>9474644.5199999996</v>
      </c>
      <c r="BF52" s="8" t="s">
        <v>436</v>
      </c>
      <c r="BG52" s="8" t="s">
        <v>436</v>
      </c>
      <c r="BH52" s="11">
        <v>43748</v>
      </c>
      <c r="BI52" s="2" t="s">
        <v>1333</v>
      </c>
      <c r="BJ52" s="58">
        <v>1</v>
      </c>
      <c r="BK52" s="58">
        <v>0</v>
      </c>
      <c r="BL52" s="58">
        <v>0</v>
      </c>
      <c r="BM52" s="2" t="s">
        <v>493</v>
      </c>
      <c r="BN52" s="8">
        <v>0</v>
      </c>
      <c r="BO52" s="8">
        <v>0</v>
      </c>
      <c r="BP52" s="29"/>
      <c r="BQ52" s="29"/>
      <c r="BR52" s="191">
        <v>9650100.9000000004</v>
      </c>
      <c r="BS52" s="191">
        <v>9650100.9000000004</v>
      </c>
      <c r="BT52" s="244">
        <f>BU52</f>
        <v>7895537.0999999996</v>
      </c>
      <c r="BU52" s="244">
        <v>7895537.0999999996</v>
      </c>
      <c r="BV52" s="1" t="s">
        <v>519</v>
      </c>
      <c r="BW52" s="4" t="s">
        <v>600</v>
      </c>
      <c r="BX52" s="1" t="s">
        <v>583</v>
      </c>
      <c r="BY52" s="11">
        <v>43766</v>
      </c>
      <c r="BZ52" s="176" t="s">
        <v>1411</v>
      </c>
      <c r="CA52" s="72"/>
      <c r="CB52" s="2"/>
      <c r="CC52" s="72"/>
      <c r="CD52" s="2"/>
      <c r="CE52" s="209">
        <v>9650100.9000000004</v>
      </c>
      <c r="CF52" s="209">
        <v>9650100.9000000004</v>
      </c>
      <c r="CG52" s="209">
        <v>7895537.0999999996</v>
      </c>
      <c r="CH52" s="200">
        <v>7895537.0999999996</v>
      </c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1" t="s">
        <v>496</v>
      </c>
      <c r="CT52" s="29"/>
      <c r="CU52" s="29"/>
      <c r="CV52" s="29"/>
      <c r="CW52" s="29"/>
      <c r="CX52" s="29"/>
    </row>
    <row r="53" spans="1:102" s="16" customFormat="1" ht="23.25" customHeight="1" x14ac:dyDescent="0.2">
      <c r="A53" s="47" t="s">
        <v>678</v>
      </c>
      <c r="B53" s="8">
        <v>54</v>
      </c>
      <c r="C53" s="68" t="s">
        <v>219</v>
      </c>
      <c r="D53" s="68" t="s">
        <v>261</v>
      </c>
      <c r="E53" s="68" t="s">
        <v>1102</v>
      </c>
      <c r="F53" s="68" t="s">
        <v>919</v>
      </c>
      <c r="G53" s="68">
        <v>55</v>
      </c>
      <c r="H53" s="1" t="s">
        <v>374</v>
      </c>
      <c r="I53" s="1">
        <v>100</v>
      </c>
      <c r="J53" s="4">
        <v>60</v>
      </c>
      <c r="K53" s="1" t="s">
        <v>392</v>
      </c>
      <c r="L53" s="8"/>
      <c r="M53" s="173">
        <v>2757259.2</v>
      </c>
      <c r="N53" s="50" t="s">
        <v>505</v>
      </c>
      <c r="O53" s="8"/>
      <c r="P53" s="4" t="s">
        <v>411</v>
      </c>
      <c r="Q53" s="4" t="s">
        <v>417</v>
      </c>
      <c r="R53" s="1" t="s">
        <v>430</v>
      </c>
      <c r="S53" s="9" t="s">
        <v>521</v>
      </c>
      <c r="T53" s="5" t="s">
        <v>520</v>
      </c>
      <c r="U53" s="1" t="s">
        <v>436</v>
      </c>
      <c r="V53" s="8" t="s">
        <v>435</v>
      </c>
      <c r="W53" s="1" t="s">
        <v>436</v>
      </c>
      <c r="X53" s="1" t="s">
        <v>442</v>
      </c>
      <c r="Y53" s="1" t="s">
        <v>436</v>
      </c>
      <c r="Z53" s="4" t="s">
        <v>456</v>
      </c>
      <c r="AA53" s="200">
        <f>AB53/1.13</f>
        <v>2440052.3893805314</v>
      </c>
      <c r="AB53" s="200">
        <v>2757259.2</v>
      </c>
      <c r="AC53" s="231">
        <f>AD53/1.13</f>
        <v>274300.88495575223</v>
      </c>
      <c r="AD53" s="231">
        <v>309960</v>
      </c>
      <c r="AE53" s="1" t="s">
        <v>458</v>
      </c>
      <c r="AF53" s="1" t="s">
        <v>462</v>
      </c>
      <c r="AG53" s="11">
        <v>42644</v>
      </c>
      <c r="AH53" s="50" t="s">
        <v>436</v>
      </c>
      <c r="AI53" s="8" t="s">
        <v>468</v>
      </c>
      <c r="AJ53" s="4" t="s">
        <v>1030</v>
      </c>
      <c r="AK53" s="1" t="s">
        <v>480</v>
      </c>
      <c r="AL53" s="29"/>
      <c r="AM53" s="4" t="s">
        <v>481</v>
      </c>
      <c r="AN53" s="231">
        <f>AC53</f>
        <v>274300.88495575223</v>
      </c>
      <c r="AO53" s="1" t="s">
        <v>483</v>
      </c>
      <c r="AP53" s="4" t="s">
        <v>436</v>
      </c>
      <c r="AQ53" s="1" t="s">
        <v>435</v>
      </c>
      <c r="AR53" s="52"/>
      <c r="AS53" s="29"/>
      <c r="AT53" s="29"/>
      <c r="AU53" s="29"/>
      <c r="AV53" s="53"/>
      <c r="AW53" s="8"/>
      <c r="AX53" s="8"/>
      <c r="AY53" s="4"/>
      <c r="AZ53" s="29"/>
      <c r="BA53" s="29"/>
      <c r="BB53" s="213">
        <f>BC53/1.13</f>
        <v>2440052.3893805314</v>
      </c>
      <c r="BC53" s="213">
        <v>2757259.2</v>
      </c>
      <c r="BD53" s="213">
        <f>BE53/1.13</f>
        <v>274300.88495575223</v>
      </c>
      <c r="BE53" s="213">
        <v>309960</v>
      </c>
      <c r="BF53" s="8" t="s">
        <v>436</v>
      </c>
      <c r="BG53" s="8" t="s">
        <v>436</v>
      </c>
      <c r="BH53" s="11">
        <v>42644</v>
      </c>
      <c r="BI53" s="1" t="s">
        <v>1335</v>
      </c>
      <c r="BJ53" s="58">
        <v>1</v>
      </c>
      <c r="BK53" s="58">
        <v>0</v>
      </c>
      <c r="BL53" s="58">
        <v>0</v>
      </c>
      <c r="BM53" s="249" t="s">
        <v>430</v>
      </c>
      <c r="BN53" s="8">
        <v>0</v>
      </c>
      <c r="BO53" s="8">
        <v>0</v>
      </c>
      <c r="BP53" s="29"/>
      <c r="BQ53" s="29"/>
      <c r="BR53" s="209">
        <f>BS53/1.13</f>
        <v>2440052.3893805314</v>
      </c>
      <c r="BS53" s="200">
        <v>2757259.2</v>
      </c>
      <c r="BT53" s="200">
        <f>BU53/1.13</f>
        <v>274300.88495575223</v>
      </c>
      <c r="BU53" s="200">
        <v>309960</v>
      </c>
      <c r="BV53" s="1" t="s">
        <v>521</v>
      </c>
      <c r="BW53" s="4" t="s">
        <v>520</v>
      </c>
      <c r="BX53" s="1" t="s">
        <v>436</v>
      </c>
      <c r="BY53" s="11">
        <v>42644</v>
      </c>
      <c r="BZ53" s="4" t="s">
        <v>601</v>
      </c>
      <c r="CA53" s="2"/>
      <c r="CB53" s="2"/>
      <c r="CC53" s="69"/>
      <c r="CD53" s="2"/>
      <c r="CE53" s="200">
        <f>CF53/1.13</f>
        <v>2440052.3893805314</v>
      </c>
      <c r="CF53" s="200">
        <v>2757259.2</v>
      </c>
      <c r="CG53" s="200">
        <f>CH53/1.13</f>
        <v>274300.88495575223</v>
      </c>
      <c r="CH53" s="200">
        <v>309960</v>
      </c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1" t="s">
        <v>496</v>
      </c>
      <c r="CT53" s="29"/>
      <c r="CU53" s="29"/>
      <c r="CV53" s="29"/>
      <c r="CW53" s="29"/>
      <c r="CX53" s="29"/>
    </row>
    <row r="54" spans="1:102" s="16" customFormat="1" ht="29.25" customHeight="1" x14ac:dyDescent="0.2">
      <c r="A54" s="47" t="s">
        <v>679</v>
      </c>
      <c r="B54" s="8">
        <v>55</v>
      </c>
      <c r="C54" s="68" t="s">
        <v>220</v>
      </c>
      <c r="D54" s="68" t="s">
        <v>262</v>
      </c>
      <c r="E54" s="68" t="s">
        <v>300</v>
      </c>
      <c r="F54" s="68" t="s">
        <v>1103</v>
      </c>
      <c r="G54" s="48">
        <v>876</v>
      </c>
      <c r="H54" s="49" t="s">
        <v>373</v>
      </c>
      <c r="I54" s="49">
        <v>1</v>
      </c>
      <c r="J54" s="4" t="s">
        <v>383</v>
      </c>
      <c r="K54" s="1" t="s">
        <v>396</v>
      </c>
      <c r="L54" s="8"/>
      <c r="M54" s="173">
        <v>819000</v>
      </c>
      <c r="N54" s="50" t="s">
        <v>505</v>
      </c>
      <c r="O54" s="8"/>
      <c r="P54" s="4" t="s">
        <v>400</v>
      </c>
      <c r="Q54" s="57" t="s">
        <v>417</v>
      </c>
      <c r="R54" s="1" t="s">
        <v>429</v>
      </c>
      <c r="S54" s="9"/>
      <c r="T54" s="5"/>
      <c r="U54" s="1" t="s">
        <v>435</v>
      </c>
      <c r="V54" s="8" t="s">
        <v>435</v>
      </c>
      <c r="W54" s="1" t="s">
        <v>435</v>
      </c>
      <c r="X54" s="1" t="s">
        <v>1104</v>
      </c>
      <c r="Y54" s="1" t="s">
        <v>436</v>
      </c>
      <c r="Z54" s="4" t="s">
        <v>456</v>
      </c>
      <c r="AA54" s="173">
        <v>819000</v>
      </c>
      <c r="AB54" s="173">
        <v>819000</v>
      </c>
      <c r="AC54" s="231">
        <v>819000</v>
      </c>
      <c r="AD54" s="231">
        <v>819000</v>
      </c>
      <c r="AE54" s="1" t="s">
        <v>458</v>
      </c>
      <c r="AF54" s="1" t="s">
        <v>460</v>
      </c>
      <c r="AG54" s="11">
        <v>43804</v>
      </c>
      <c r="AH54" s="50" t="s">
        <v>436</v>
      </c>
      <c r="AI54" s="8" t="s">
        <v>468</v>
      </c>
      <c r="AJ54" s="1"/>
      <c r="AK54" s="62" t="s">
        <v>480</v>
      </c>
      <c r="AL54" s="29"/>
      <c r="AM54" s="4" t="s">
        <v>481</v>
      </c>
      <c r="AN54" s="204">
        <v>819000</v>
      </c>
      <c r="AO54" s="1" t="s">
        <v>482</v>
      </c>
      <c r="AP54" s="4" t="s">
        <v>1024</v>
      </c>
      <c r="AQ54" s="1" t="s">
        <v>436</v>
      </c>
      <c r="AR54" s="52"/>
      <c r="AS54" s="29"/>
      <c r="AT54" s="29"/>
      <c r="AU54" s="29"/>
      <c r="AV54" s="53">
        <v>31908471197</v>
      </c>
      <c r="AW54" s="80">
        <v>43769</v>
      </c>
      <c r="AX54" s="250" t="s">
        <v>730</v>
      </c>
      <c r="AY54" s="4" t="s">
        <v>817</v>
      </c>
      <c r="AZ54" s="29"/>
      <c r="BA54" s="29"/>
      <c r="BB54" s="200">
        <v>818840</v>
      </c>
      <c r="BC54" s="200">
        <v>818840</v>
      </c>
      <c r="BD54" s="200">
        <v>818840</v>
      </c>
      <c r="BE54" s="200">
        <v>818840</v>
      </c>
      <c r="BF54" s="8" t="s">
        <v>436</v>
      </c>
      <c r="BG54" s="8" t="s">
        <v>436</v>
      </c>
      <c r="BH54" s="11">
        <v>43794</v>
      </c>
      <c r="BI54" s="2" t="s">
        <v>1334</v>
      </c>
      <c r="BJ54" s="58">
        <v>1</v>
      </c>
      <c r="BK54" s="58">
        <v>0</v>
      </c>
      <c r="BL54" s="58">
        <v>0</v>
      </c>
      <c r="BM54" s="2" t="s">
        <v>493</v>
      </c>
      <c r="BN54" s="8">
        <v>0</v>
      </c>
      <c r="BO54" s="8">
        <v>0</v>
      </c>
      <c r="BP54" s="29"/>
      <c r="BQ54" s="29"/>
      <c r="BR54" s="200">
        <f>BB54</f>
        <v>818840</v>
      </c>
      <c r="BS54" s="200">
        <f>BR54</f>
        <v>818840</v>
      </c>
      <c r="BT54" s="191">
        <v>0</v>
      </c>
      <c r="BU54" s="200">
        <v>0</v>
      </c>
      <c r="BV54" s="1" t="s">
        <v>1031</v>
      </c>
      <c r="BW54" s="1">
        <v>7736035485</v>
      </c>
      <c r="BX54" s="1" t="s">
        <v>436</v>
      </c>
      <c r="BY54" s="11">
        <v>43810</v>
      </c>
      <c r="BZ54" s="173" t="s">
        <v>1412</v>
      </c>
      <c r="CA54" s="6"/>
      <c r="CB54" s="2"/>
      <c r="CC54" s="6"/>
      <c r="CD54" s="2"/>
      <c r="CE54" s="200">
        <v>818840</v>
      </c>
      <c r="CF54" s="200">
        <f>CE54</f>
        <v>818840</v>
      </c>
      <c r="CG54" s="209">
        <v>0</v>
      </c>
      <c r="CH54" s="200">
        <v>0</v>
      </c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1" t="s">
        <v>499</v>
      </c>
      <c r="CT54" s="29"/>
      <c r="CU54" s="55" t="s">
        <v>1105</v>
      </c>
      <c r="CV54" s="29"/>
      <c r="CW54" s="29"/>
      <c r="CX54" s="29"/>
    </row>
    <row r="55" spans="1:102" s="16" customFormat="1" ht="28.5" customHeight="1" x14ac:dyDescent="0.2">
      <c r="A55" s="47" t="s">
        <v>680</v>
      </c>
      <c r="B55" s="8">
        <v>56</v>
      </c>
      <c r="C55" s="68" t="s">
        <v>221</v>
      </c>
      <c r="D55" s="68" t="s">
        <v>263</v>
      </c>
      <c r="E55" s="48" t="s">
        <v>645</v>
      </c>
      <c r="F55" s="48" t="s">
        <v>350</v>
      </c>
      <c r="G55" s="48">
        <v>876</v>
      </c>
      <c r="H55" s="49" t="s">
        <v>373</v>
      </c>
      <c r="I55" s="49">
        <v>1</v>
      </c>
      <c r="J55" s="49">
        <v>60</v>
      </c>
      <c r="K55" s="1" t="s">
        <v>392</v>
      </c>
      <c r="L55" s="8"/>
      <c r="M55" s="187">
        <v>330000</v>
      </c>
      <c r="N55" s="50" t="s">
        <v>505</v>
      </c>
      <c r="O55" s="8"/>
      <c r="P55" s="49" t="s">
        <v>412</v>
      </c>
      <c r="Q55" s="49" t="s">
        <v>419</v>
      </c>
      <c r="R55" s="49" t="s">
        <v>429</v>
      </c>
      <c r="S55" s="51"/>
      <c r="T55" s="5"/>
      <c r="U55" s="49" t="s">
        <v>435</v>
      </c>
      <c r="V55" s="8" t="s">
        <v>435</v>
      </c>
      <c r="W55" s="49" t="s">
        <v>435</v>
      </c>
      <c r="X55" s="1" t="s">
        <v>450</v>
      </c>
      <c r="Y55" s="4" t="s">
        <v>436</v>
      </c>
      <c r="Z55" s="4" t="s">
        <v>456</v>
      </c>
      <c r="AA55" s="185">
        <f>AB55/1.2</f>
        <v>275000</v>
      </c>
      <c r="AB55" s="187">
        <v>330000</v>
      </c>
      <c r="AC55" s="231">
        <v>275000</v>
      </c>
      <c r="AD55" s="206">
        <v>330000</v>
      </c>
      <c r="AE55" s="4" t="s">
        <v>458</v>
      </c>
      <c r="AF55" s="1" t="s">
        <v>463</v>
      </c>
      <c r="AG55" s="11">
        <v>43687</v>
      </c>
      <c r="AH55" s="50" t="s">
        <v>436</v>
      </c>
      <c r="AI55" s="8" t="s">
        <v>468</v>
      </c>
      <c r="AJ55" s="1"/>
      <c r="AK55" s="85" t="s">
        <v>480</v>
      </c>
      <c r="AL55" s="29"/>
      <c r="AM55" s="4" t="s">
        <v>481</v>
      </c>
      <c r="AN55" s="204">
        <v>275000</v>
      </c>
      <c r="AO55" s="1" t="s">
        <v>483</v>
      </c>
      <c r="AP55" s="4" t="s">
        <v>1280</v>
      </c>
      <c r="AQ55" s="4" t="s">
        <v>436</v>
      </c>
      <c r="AR55" s="52"/>
      <c r="AS55" s="29"/>
      <c r="AT55" s="29"/>
      <c r="AU55" s="29"/>
      <c r="AV55" s="86" t="s">
        <v>737</v>
      </c>
      <c r="AW55" s="80">
        <v>43623</v>
      </c>
      <c r="AX55" s="98" t="s">
        <v>730</v>
      </c>
      <c r="AY55" s="87" t="s">
        <v>737</v>
      </c>
      <c r="AZ55" s="29"/>
      <c r="BA55" s="29"/>
      <c r="BB55" s="200">
        <f>BC55/1.2</f>
        <v>210083.33333333334</v>
      </c>
      <c r="BC55" s="187">
        <v>252100</v>
      </c>
      <c r="BD55" s="173">
        <f>BC55/1.2</f>
        <v>210083.33333333334</v>
      </c>
      <c r="BE55" s="205">
        <v>252100</v>
      </c>
      <c r="BF55" s="8" t="s">
        <v>436</v>
      </c>
      <c r="BG55" s="8" t="s">
        <v>436</v>
      </c>
      <c r="BH55" s="57">
        <v>43663</v>
      </c>
      <c r="BI55" s="11" t="s">
        <v>1336</v>
      </c>
      <c r="BJ55" s="58">
        <v>2</v>
      </c>
      <c r="BK55" s="58">
        <v>0</v>
      </c>
      <c r="BL55" s="58">
        <v>0</v>
      </c>
      <c r="BM55" s="1" t="s">
        <v>491</v>
      </c>
      <c r="BN55" s="8">
        <v>0</v>
      </c>
      <c r="BO55" s="8">
        <v>0</v>
      </c>
      <c r="BP55" s="29"/>
      <c r="BQ55" s="29"/>
      <c r="BR55" s="209">
        <v>193200</v>
      </c>
      <c r="BS55" s="200">
        <v>231840</v>
      </c>
      <c r="BT55" s="173">
        <v>193200</v>
      </c>
      <c r="BU55" s="200">
        <v>231840</v>
      </c>
      <c r="BV55" s="4" t="s">
        <v>738</v>
      </c>
      <c r="BW55" s="4" t="s">
        <v>739</v>
      </c>
      <c r="BX55" s="4" t="s">
        <v>576</v>
      </c>
      <c r="BY55" s="11">
        <v>43682</v>
      </c>
      <c r="BZ55" s="177" t="s">
        <v>740</v>
      </c>
      <c r="CA55" s="2"/>
      <c r="CB55" s="2"/>
      <c r="CC55" s="2"/>
      <c r="CD55" s="2"/>
      <c r="CE55" s="200">
        <v>193200</v>
      </c>
      <c r="CF55" s="200">
        <v>231840</v>
      </c>
      <c r="CG55" s="200">
        <f>CH55/1.2</f>
        <v>193200</v>
      </c>
      <c r="CH55" s="200">
        <v>231840</v>
      </c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1" t="s">
        <v>498</v>
      </c>
      <c r="CT55" s="29"/>
      <c r="CU55" s="29"/>
      <c r="CV55" s="29"/>
      <c r="CW55" s="29"/>
      <c r="CX55" s="29"/>
    </row>
    <row r="56" spans="1:102" s="16" customFormat="1" ht="82.5" customHeight="1" x14ac:dyDescent="0.2">
      <c r="A56" s="47" t="s">
        <v>681</v>
      </c>
      <c r="B56" s="8">
        <v>57</v>
      </c>
      <c r="C56" s="68" t="s">
        <v>222</v>
      </c>
      <c r="D56" s="68" t="s">
        <v>264</v>
      </c>
      <c r="E56" s="68" t="s">
        <v>1106</v>
      </c>
      <c r="F56" s="68" t="s">
        <v>346</v>
      </c>
      <c r="G56" s="48">
        <v>876</v>
      </c>
      <c r="H56" s="49" t="s">
        <v>373</v>
      </c>
      <c r="I56" s="49">
        <v>1</v>
      </c>
      <c r="J56" s="4">
        <v>60</v>
      </c>
      <c r="K56" s="1" t="s">
        <v>392</v>
      </c>
      <c r="L56" s="8"/>
      <c r="M56" s="190">
        <v>1172448</v>
      </c>
      <c r="N56" s="50" t="s">
        <v>505</v>
      </c>
      <c r="O56" s="8"/>
      <c r="P56" s="4" t="s">
        <v>413</v>
      </c>
      <c r="Q56" s="4" t="s">
        <v>417</v>
      </c>
      <c r="R56" s="1" t="s">
        <v>431</v>
      </c>
      <c r="S56" s="9"/>
      <c r="T56" s="5"/>
      <c r="U56" s="1" t="s">
        <v>435</v>
      </c>
      <c r="V56" s="8" t="s">
        <v>435</v>
      </c>
      <c r="W56" s="1" t="s">
        <v>435</v>
      </c>
      <c r="X56" s="1" t="s">
        <v>727</v>
      </c>
      <c r="Y56" s="1" t="s">
        <v>453</v>
      </c>
      <c r="Z56" s="4" t="s">
        <v>456</v>
      </c>
      <c r="AA56" s="190">
        <f>AB56/1.2</f>
        <v>977040</v>
      </c>
      <c r="AB56" s="190">
        <v>1172448</v>
      </c>
      <c r="AC56" s="232">
        <f>AD56/1.2</f>
        <v>488520</v>
      </c>
      <c r="AD56" s="232">
        <v>586224</v>
      </c>
      <c r="AE56" s="1" t="s">
        <v>457</v>
      </c>
      <c r="AF56" s="72">
        <v>16</v>
      </c>
      <c r="AG56" s="11">
        <v>43475</v>
      </c>
      <c r="AH56" s="50" t="s">
        <v>436</v>
      </c>
      <c r="AI56" s="8" t="s">
        <v>468</v>
      </c>
      <c r="AJ56" s="1"/>
      <c r="AK56" s="4" t="s">
        <v>480</v>
      </c>
      <c r="AL56" s="29"/>
      <c r="AM56" s="4" t="s">
        <v>481</v>
      </c>
      <c r="AN56" s="216">
        <v>488520</v>
      </c>
      <c r="AO56" s="1" t="s">
        <v>483</v>
      </c>
      <c r="AP56" s="4" t="s">
        <v>1280</v>
      </c>
      <c r="AQ56" s="1" t="s">
        <v>436</v>
      </c>
      <c r="AR56" s="52"/>
      <c r="AS56" s="29"/>
      <c r="AT56" s="29"/>
      <c r="AU56" s="29"/>
      <c r="AV56" s="53">
        <v>31807228436</v>
      </c>
      <c r="AW56" s="82">
        <v>43434</v>
      </c>
      <c r="AX56" s="98" t="s">
        <v>732</v>
      </c>
      <c r="AY56" s="4" t="s">
        <v>486</v>
      </c>
      <c r="AZ56" s="29"/>
      <c r="BA56" s="29"/>
      <c r="BB56" s="189">
        <f>BC56/1.2</f>
        <v>977040</v>
      </c>
      <c r="BC56" s="190">
        <v>1172448</v>
      </c>
      <c r="BD56" s="190">
        <f>BB56/2</f>
        <v>488520</v>
      </c>
      <c r="BE56" s="190">
        <f>BC56/2</f>
        <v>586224</v>
      </c>
      <c r="BF56" s="8" t="s">
        <v>436</v>
      </c>
      <c r="BG56" s="8" t="s">
        <v>436</v>
      </c>
      <c r="BH56" s="88">
        <v>43448</v>
      </c>
      <c r="BI56" s="1" t="s">
        <v>1337</v>
      </c>
      <c r="BJ56" s="76">
        <v>1</v>
      </c>
      <c r="BK56" s="76">
        <v>0</v>
      </c>
      <c r="BL56" s="76">
        <v>0</v>
      </c>
      <c r="BM56" s="72" t="s">
        <v>492</v>
      </c>
      <c r="BN56" s="8">
        <v>0</v>
      </c>
      <c r="BO56" s="8">
        <v>0</v>
      </c>
      <c r="BP56" s="29"/>
      <c r="BQ56" s="29"/>
      <c r="BR56" s="200">
        <f>BS56/1.2</f>
        <v>977040</v>
      </c>
      <c r="BS56" s="209">
        <v>1172448</v>
      </c>
      <c r="BT56" s="209">
        <v>488520</v>
      </c>
      <c r="BU56" s="200">
        <f>BT56/2</f>
        <v>244260</v>
      </c>
      <c r="BV56" s="1" t="s">
        <v>523</v>
      </c>
      <c r="BW56" s="4" t="s">
        <v>603</v>
      </c>
      <c r="BX56" s="1" t="s">
        <v>604</v>
      </c>
      <c r="BY56" s="11">
        <v>43475</v>
      </c>
      <c r="BZ56" s="4" t="s">
        <v>605</v>
      </c>
      <c r="CA56" s="69"/>
      <c r="CB56" s="2"/>
      <c r="CC56" s="69"/>
      <c r="CD56" s="2"/>
      <c r="CE56" s="190">
        <v>977040</v>
      </c>
      <c r="CF56" s="173">
        <v>1172448</v>
      </c>
      <c r="CG56" s="190">
        <v>488520</v>
      </c>
      <c r="CH56" s="173">
        <f>CG56/2</f>
        <v>244260</v>
      </c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1" t="s">
        <v>500</v>
      </c>
      <c r="CT56" s="29"/>
      <c r="CU56" s="29"/>
      <c r="CV56" s="29"/>
      <c r="CW56" s="29"/>
      <c r="CX56" s="29"/>
    </row>
    <row r="57" spans="1:102" s="16" customFormat="1" ht="30" customHeight="1" x14ac:dyDescent="0.2">
      <c r="A57" s="47" t="s">
        <v>936</v>
      </c>
      <c r="B57" s="8">
        <v>59</v>
      </c>
      <c r="C57" s="68" t="s">
        <v>222</v>
      </c>
      <c r="D57" s="68" t="s">
        <v>717</v>
      </c>
      <c r="E57" s="68" t="s">
        <v>301</v>
      </c>
      <c r="F57" s="68" t="s">
        <v>1107</v>
      </c>
      <c r="G57" s="48" t="s">
        <v>815</v>
      </c>
      <c r="H57" s="49" t="s">
        <v>375</v>
      </c>
      <c r="I57" s="49" t="s">
        <v>1076</v>
      </c>
      <c r="J57" s="4">
        <v>60</v>
      </c>
      <c r="K57" s="1" t="s">
        <v>392</v>
      </c>
      <c r="L57" s="8"/>
      <c r="M57" s="190">
        <f>AB57</f>
        <v>2333520</v>
      </c>
      <c r="N57" s="50" t="s">
        <v>505</v>
      </c>
      <c r="O57" s="8"/>
      <c r="P57" s="4" t="s">
        <v>426</v>
      </c>
      <c r="Q57" s="4" t="s">
        <v>427</v>
      </c>
      <c r="R57" s="1" t="s">
        <v>431</v>
      </c>
      <c r="S57" s="9"/>
      <c r="T57" s="5"/>
      <c r="U57" s="1" t="s">
        <v>435</v>
      </c>
      <c r="V57" s="8" t="s">
        <v>436</v>
      </c>
      <c r="W57" s="1" t="s">
        <v>435</v>
      </c>
      <c r="X57" s="1" t="s">
        <v>801</v>
      </c>
      <c r="Y57" s="1" t="s">
        <v>453</v>
      </c>
      <c r="Z57" s="4" t="s">
        <v>456</v>
      </c>
      <c r="AA57" s="190">
        <v>1944600</v>
      </c>
      <c r="AB57" s="190">
        <f>AA57*1.2</f>
        <v>2333520</v>
      </c>
      <c r="AC57" s="232">
        <f>AD57/1.2</f>
        <v>624000</v>
      </c>
      <c r="AD57" s="232">
        <v>748800</v>
      </c>
      <c r="AE57" s="1" t="s">
        <v>457</v>
      </c>
      <c r="AF57" s="72">
        <v>16</v>
      </c>
      <c r="AG57" s="11">
        <v>43893</v>
      </c>
      <c r="AH57" s="50" t="s">
        <v>436</v>
      </c>
      <c r="AI57" s="8" t="s">
        <v>468</v>
      </c>
      <c r="AJ57" s="2"/>
      <c r="AK57" s="4" t="s">
        <v>480</v>
      </c>
      <c r="AL57" s="29"/>
      <c r="AM57" s="4" t="s">
        <v>481</v>
      </c>
      <c r="AN57" s="216">
        <v>624000</v>
      </c>
      <c r="AO57" s="1" t="s">
        <v>483</v>
      </c>
      <c r="AP57" s="4" t="s">
        <v>1280</v>
      </c>
      <c r="AQ57" s="1" t="s">
        <v>436</v>
      </c>
      <c r="AR57" s="52"/>
      <c r="AS57" s="29"/>
      <c r="AT57" s="29"/>
      <c r="AU57" s="29"/>
      <c r="AV57" s="53" t="s">
        <v>1399</v>
      </c>
      <c r="AW57" s="82">
        <v>43858</v>
      </c>
      <c r="AX57" s="98" t="s">
        <v>990</v>
      </c>
      <c r="AY57" s="4" t="s">
        <v>1149</v>
      </c>
      <c r="AZ57" s="29"/>
      <c r="BA57" s="29"/>
      <c r="BB57" s="189">
        <f>BC57/1.2</f>
        <v>1940640</v>
      </c>
      <c r="BC57" s="225">
        <v>2328768</v>
      </c>
      <c r="BD57" s="196">
        <f>BE57/1.2</f>
        <v>624000</v>
      </c>
      <c r="BE57" s="190">
        <v>748800</v>
      </c>
      <c r="BF57" s="8" t="s">
        <v>436</v>
      </c>
      <c r="BG57" s="8" t="s">
        <v>436</v>
      </c>
      <c r="BH57" s="88">
        <v>43878</v>
      </c>
      <c r="BI57" s="1" t="s">
        <v>1338</v>
      </c>
      <c r="BJ57" s="76">
        <v>1</v>
      </c>
      <c r="BK57" s="76">
        <v>0</v>
      </c>
      <c r="BL57" s="76">
        <v>0</v>
      </c>
      <c r="BM57" s="1" t="s">
        <v>493</v>
      </c>
      <c r="BN57" s="8">
        <v>0</v>
      </c>
      <c r="BO57" s="8">
        <v>0</v>
      </c>
      <c r="BP57" s="102">
        <v>0</v>
      </c>
      <c r="BQ57" s="102">
        <v>0</v>
      </c>
      <c r="BR57" s="200">
        <v>1940640</v>
      </c>
      <c r="BS57" s="209">
        <v>1940640</v>
      </c>
      <c r="BT57" s="209">
        <v>624000</v>
      </c>
      <c r="BU57" s="200">
        <v>624000</v>
      </c>
      <c r="BV57" s="1" t="s">
        <v>1150</v>
      </c>
      <c r="BW57" s="4" t="s">
        <v>524</v>
      </c>
      <c r="BX57" s="1" t="s">
        <v>583</v>
      </c>
      <c r="BY57" s="11" t="s">
        <v>1217</v>
      </c>
      <c r="BZ57" s="4" t="s">
        <v>1218</v>
      </c>
      <c r="CA57" s="69"/>
      <c r="CB57" s="2"/>
      <c r="CC57" s="69"/>
      <c r="CD57" s="2"/>
      <c r="CE57" s="173">
        <v>1940640</v>
      </c>
      <c r="CF57" s="191">
        <v>1940640</v>
      </c>
      <c r="CG57" s="190">
        <v>624000</v>
      </c>
      <c r="CH57" s="173">
        <v>624000</v>
      </c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1" t="s">
        <v>498</v>
      </c>
      <c r="CT57" s="29"/>
      <c r="CU57" s="29"/>
      <c r="CV57" s="29"/>
      <c r="CW57" s="29"/>
      <c r="CX57" s="29"/>
    </row>
    <row r="58" spans="1:102" s="16" customFormat="1" ht="21" customHeight="1" x14ac:dyDescent="0.2">
      <c r="A58" s="47" t="s">
        <v>937</v>
      </c>
      <c r="B58" s="8">
        <v>61</v>
      </c>
      <c r="C58" s="48" t="s">
        <v>223</v>
      </c>
      <c r="D58" s="48" t="s">
        <v>223</v>
      </c>
      <c r="E58" s="48" t="s">
        <v>988</v>
      </c>
      <c r="F58" s="48" t="s">
        <v>821</v>
      </c>
      <c r="G58" s="48">
        <v>792</v>
      </c>
      <c r="H58" s="1" t="s">
        <v>699</v>
      </c>
      <c r="I58" s="49" t="s">
        <v>42</v>
      </c>
      <c r="J58" s="49" t="s">
        <v>125</v>
      </c>
      <c r="K58" s="1" t="s">
        <v>399</v>
      </c>
      <c r="L58" s="8"/>
      <c r="M58" s="187">
        <v>380000</v>
      </c>
      <c r="N58" s="50" t="s">
        <v>505</v>
      </c>
      <c r="O58" s="8"/>
      <c r="P58" s="49" t="s">
        <v>420</v>
      </c>
      <c r="Q58" s="49" t="s">
        <v>417</v>
      </c>
      <c r="R58" s="49" t="s">
        <v>430</v>
      </c>
      <c r="S58" s="51" t="s">
        <v>529</v>
      </c>
      <c r="T58" s="5" t="s">
        <v>528</v>
      </c>
      <c r="U58" s="1" t="s">
        <v>436</v>
      </c>
      <c r="V58" s="8" t="s">
        <v>436</v>
      </c>
      <c r="W58" s="1" t="s">
        <v>436</v>
      </c>
      <c r="X58" s="1" t="s">
        <v>1082</v>
      </c>
      <c r="Y58" s="4" t="s">
        <v>436</v>
      </c>
      <c r="Z58" s="4" t="s">
        <v>456</v>
      </c>
      <c r="AA58" s="173">
        <f t="shared" ref="AA58:AA63" si="17">M58</f>
        <v>380000</v>
      </c>
      <c r="AB58" s="205">
        <f t="shared" ref="AB58:AB63" si="18">M58</f>
        <v>380000</v>
      </c>
      <c r="AC58" s="183">
        <f t="shared" ref="AC58:AC63" si="19">M58</f>
        <v>380000</v>
      </c>
      <c r="AD58" s="188">
        <f t="shared" ref="AD58:AD63" si="20">M58</f>
        <v>380000</v>
      </c>
      <c r="AE58" s="4" t="s">
        <v>458</v>
      </c>
      <c r="AF58" s="4" t="s">
        <v>464</v>
      </c>
      <c r="AG58" s="11">
        <v>44102</v>
      </c>
      <c r="AH58" s="50" t="s">
        <v>436</v>
      </c>
      <c r="AI58" s="8" t="s">
        <v>468</v>
      </c>
      <c r="AJ58" s="1" t="s">
        <v>476</v>
      </c>
      <c r="AK58" s="4" t="s">
        <v>1171</v>
      </c>
      <c r="AL58" s="29"/>
      <c r="AM58" s="4" t="s">
        <v>481</v>
      </c>
      <c r="AN58" s="184">
        <f t="shared" ref="AN58:AN63" si="21">AD58</f>
        <v>380000</v>
      </c>
      <c r="AO58" s="4" t="s">
        <v>483</v>
      </c>
      <c r="AP58" s="4" t="s">
        <v>436</v>
      </c>
      <c r="AQ58" s="4" t="s">
        <v>436</v>
      </c>
      <c r="AR58" s="52"/>
      <c r="AS58" s="29"/>
      <c r="AT58" s="29"/>
      <c r="AU58" s="29"/>
      <c r="AV58" s="53"/>
      <c r="AW58" s="8"/>
      <c r="AX58" s="8"/>
      <c r="AY58" s="4"/>
      <c r="AZ58" s="29"/>
      <c r="BA58" s="29"/>
      <c r="BB58" s="185">
        <v>0</v>
      </c>
      <c r="BC58" s="173">
        <v>0</v>
      </c>
      <c r="BD58" s="173">
        <v>0</v>
      </c>
      <c r="BE58" s="173">
        <v>0</v>
      </c>
      <c r="BF58" s="29"/>
      <c r="BG58" s="29"/>
      <c r="BH58" s="57"/>
      <c r="BI58" s="1"/>
      <c r="BJ58" s="58"/>
      <c r="BK58" s="58"/>
      <c r="BL58" s="58"/>
      <c r="BM58" s="1"/>
      <c r="BN58" s="29"/>
      <c r="BO58" s="29"/>
      <c r="BP58" s="29"/>
      <c r="BQ58" s="29"/>
      <c r="BR58" s="190">
        <v>0</v>
      </c>
      <c r="BS58" s="173">
        <v>0</v>
      </c>
      <c r="BT58" s="217">
        <v>0</v>
      </c>
      <c r="BU58" s="173">
        <v>0</v>
      </c>
      <c r="BV58" s="4"/>
      <c r="BW58" s="4"/>
      <c r="BX58" s="4"/>
      <c r="BY58" s="11"/>
      <c r="BZ58" s="4"/>
      <c r="CA58" s="2"/>
      <c r="CB58" s="2"/>
      <c r="CC58" s="2"/>
      <c r="CD58" s="2"/>
      <c r="CE58" s="217">
        <v>0</v>
      </c>
      <c r="CF58" s="173">
        <v>0</v>
      </c>
      <c r="CG58" s="217">
        <v>0</v>
      </c>
      <c r="CH58" s="173">
        <v>0</v>
      </c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4" t="s">
        <v>499</v>
      </c>
      <c r="CT58" s="29"/>
      <c r="CU58" s="29"/>
      <c r="CV58" s="29"/>
      <c r="CW58" s="29"/>
      <c r="CX58" s="29"/>
    </row>
    <row r="59" spans="1:102" s="16" customFormat="1" ht="24" customHeight="1" x14ac:dyDescent="0.2">
      <c r="A59" s="47" t="s">
        <v>938</v>
      </c>
      <c r="B59" s="8">
        <v>62</v>
      </c>
      <c r="C59" s="48" t="s">
        <v>650</v>
      </c>
      <c r="D59" s="48" t="s">
        <v>223</v>
      </c>
      <c r="E59" s="48" t="s">
        <v>988</v>
      </c>
      <c r="F59" s="48" t="s">
        <v>825</v>
      </c>
      <c r="G59" s="48">
        <v>792</v>
      </c>
      <c r="H59" s="1" t="s">
        <v>699</v>
      </c>
      <c r="I59" s="49" t="s">
        <v>46</v>
      </c>
      <c r="J59" s="49" t="s">
        <v>125</v>
      </c>
      <c r="K59" s="1" t="s">
        <v>399</v>
      </c>
      <c r="L59" s="8"/>
      <c r="M59" s="187">
        <v>475200</v>
      </c>
      <c r="N59" s="50" t="s">
        <v>505</v>
      </c>
      <c r="O59" s="8"/>
      <c r="P59" s="49" t="s">
        <v>795</v>
      </c>
      <c r="Q59" s="49" t="s">
        <v>417</v>
      </c>
      <c r="R59" s="49" t="s">
        <v>430</v>
      </c>
      <c r="S59" s="51" t="s">
        <v>529</v>
      </c>
      <c r="T59" s="5" t="s">
        <v>528</v>
      </c>
      <c r="U59" s="1" t="s">
        <v>436</v>
      </c>
      <c r="V59" s="8" t="s">
        <v>435</v>
      </c>
      <c r="W59" s="1" t="s">
        <v>436</v>
      </c>
      <c r="X59" s="1" t="s">
        <v>824</v>
      </c>
      <c r="Y59" s="4" t="s">
        <v>436</v>
      </c>
      <c r="Z59" s="4" t="s">
        <v>456</v>
      </c>
      <c r="AA59" s="173">
        <f t="shared" si="17"/>
        <v>475200</v>
      </c>
      <c r="AB59" s="205">
        <f t="shared" si="18"/>
        <v>475200</v>
      </c>
      <c r="AC59" s="183">
        <f t="shared" si="19"/>
        <v>475200</v>
      </c>
      <c r="AD59" s="188">
        <f t="shared" si="20"/>
        <v>475200</v>
      </c>
      <c r="AE59" s="4" t="s">
        <v>458</v>
      </c>
      <c r="AF59" s="4" t="s">
        <v>464</v>
      </c>
      <c r="AG59" s="11">
        <v>43915</v>
      </c>
      <c r="AH59" s="50" t="s">
        <v>436</v>
      </c>
      <c r="AI59" s="8" t="s">
        <v>468</v>
      </c>
      <c r="AJ59" s="1" t="s">
        <v>476</v>
      </c>
      <c r="AK59" s="4" t="s">
        <v>1171</v>
      </c>
      <c r="AL59" s="29"/>
      <c r="AM59" s="4" t="s">
        <v>481</v>
      </c>
      <c r="AN59" s="184">
        <f t="shared" si="21"/>
        <v>475200</v>
      </c>
      <c r="AO59" s="4" t="s">
        <v>483</v>
      </c>
      <c r="AP59" s="4" t="s">
        <v>436</v>
      </c>
      <c r="AQ59" s="4" t="s">
        <v>436</v>
      </c>
      <c r="AR59" s="52"/>
      <c r="AS59" s="29"/>
      <c r="AT59" s="29"/>
      <c r="AU59" s="29"/>
      <c r="AV59" s="53"/>
      <c r="AW59" s="8"/>
      <c r="AX59" s="8"/>
      <c r="AY59" s="4"/>
      <c r="AZ59" s="29"/>
      <c r="BA59" s="29"/>
      <c r="BB59" s="185">
        <v>0</v>
      </c>
      <c r="BC59" s="173">
        <v>0</v>
      </c>
      <c r="BD59" s="173">
        <v>0</v>
      </c>
      <c r="BE59" s="173">
        <v>0</v>
      </c>
      <c r="BF59" s="29"/>
      <c r="BG59" s="29"/>
      <c r="BH59" s="57"/>
      <c r="BI59" s="1"/>
      <c r="BJ59" s="58"/>
      <c r="BK59" s="58"/>
      <c r="BL59" s="58"/>
      <c r="BM59" s="1"/>
      <c r="BN59" s="29"/>
      <c r="BO59" s="29"/>
      <c r="BP59" s="29"/>
      <c r="BQ59" s="29"/>
      <c r="BR59" s="190">
        <v>0</v>
      </c>
      <c r="BS59" s="173">
        <v>0</v>
      </c>
      <c r="BT59" s="217">
        <v>0</v>
      </c>
      <c r="BU59" s="173">
        <v>0</v>
      </c>
      <c r="BV59" s="4"/>
      <c r="BW59" s="4"/>
      <c r="BX59" s="4"/>
      <c r="BY59" s="11"/>
      <c r="BZ59" s="4"/>
      <c r="CA59" s="2"/>
      <c r="CB59" s="2"/>
      <c r="CC59" s="2"/>
      <c r="CD59" s="2"/>
      <c r="CE59" s="217">
        <v>0</v>
      </c>
      <c r="CF59" s="173">
        <v>0</v>
      </c>
      <c r="CG59" s="217">
        <v>0</v>
      </c>
      <c r="CH59" s="173">
        <v>0</v>
      </c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4" t="s">
        <v>499</v>
      </c>
      <c r="CT59" s="29"/>
      <c r="CU59" s="29"/>
      <c r="CV59" s="29"/>
      <c r="CW59" s="29"/>
      <c r="CX59" s="29"/>
    </row>
    <row r="60" spans="1:102" s="16" customFormat="1" ht="28.5" customHeight="1" x14ac:dyDescent="0.2">
      <c r="A60" s="47" t="s">
        <v>939</v>
      </c>
      <c r="B60" s="8">
        <v>63</v>
      </c>
      <c r="C60" s="48" t="s">
        <v>223</v>
      </c>
      <c r="D60" s="48" t="s">
        <v>223</v>
      </c>
      <c r="E60" s="48" t="s">
        <v>988</v>
      </c>
      <c r="F60" s="48" t="s">
        <v>838</v>
      </c>
      <c r="G60" s="48">
        <v>792</v>
      </c>
      <c r="H60" s="1" t="s">
        <v>699</v>
      </c>
      <c r="I60" s="49" t="s">
        <v>43</v>
      </c>
      <c r="J60" s="49" t="s">
        <v>125</v>
      </c>
      <c r="K60" s="1" t="s">
        <v>399</v>
      </c>
      <c r="L60" s="8"/>
      <c r="M60" s="187">
        <v>160000</v>
      </c>
      <c r="N60" s="50" t="s">
        <v>505</v>
      </c>
      <c r="O60" s="8"/>
      <c r="P60" s="49" t="s">
        <v>428</v>
      </c>
      <c r="Q60" s="49" t="s">
        <v>417</v>
      </c>
      <c r="R60" s="49" t="s">
        <v>430</v>
      </c>
      <c r="S60" s="51" t="s">
        <v>529</v>
      </c>
      <c r="T60" s="5" t="s">
        <v>528</v>
      </c>
      <c r="U60" s="1" t="s">
        <v>436</v>
      </c>
      <c r="V60" s="8" t="s">
        <v>435</v>
      </c>
      <c r="W60" s="1" t="s">
        <v>436</v>
      </c>
      <c r="X60" s="1" t="s">
        <v>826</v>
      </c>
      <c r="Y60" s="4" t="s">
        <v>436</v>
      </c>
      <c r="Z60" s="4" t="s">
        <v>456</v>
      </c>
      <c r="AA60" s="173">
        <f t="shared" si="17"/>
        <v>160000</v>
      </c>
      <c r="AB60" s="205">
        <f t="shared" si="18"/>
        <v>160000</v>
      </c>
      <c r="AC60" s="183">
        <f t="shared" si="19"/>
        <v>160000</v>
      </c>
      <c r="AD60" s="188">
        <f t="shared" si="20"/>
        <v>160000</v>
      </c>
      <c r="AE60" s="4" t="s">
        <v>458</v>
      </c>
      <c r="AF60" s="4" t="s">
        <v>464</v>
      </c>
      <c r="AG60" s="11">
        <v>43886</v>
      </c>
      <c r="AH60" s="50" t="s">
        <v>436</v>
      </c>
      <c r="AI60" s="8" t="s">
        <v>468</v>
      </c>
      <c r="AJ60" s="1" t="s">
        <v>476</v>
      </c>
      <c r="AK60" s="4" t="s">
        <v>1171</v>
      </c>
      <c r="AL60" s="29"/>
      <c r="AM60" s="4" t="s">
        <v>481</v>
      </c>
      <c r="AN60" s="184">
        <f t="shared" si="21"/>
        <v>160000</v>
      </c>
      <c r="AO60" s="4" t="s">
        <v>483</v>
      </c>
      <c r="AP60" s="4" t="s">
        <v>436</v>
      </c>
      <c r="AQ60" s="4" t="s">
        <v>436</v>
      </c>
      <c r="AR60" s="52"/>
      <c r="AS60" s="29"/>
      <c r="AT60" s="29"/>
      <c r="AU60" s="29"/>
      <c r="AV60" s="53"/>
      <c r="AW60" s="8"/>
      <c r="AX60" s="8"/>
      <c r="AY60" s="4"/>
      <c r="AZ60" s="29"/>
      <c r="BA60" s="29"/>
      <c r="BB60" s="185">
        <v>0</v>
      </c>
      <c r="BC60" s="173">
        <v>0</v>
      </c>
      <c r="BD60" s="173">
        <v>0</v>
      </c>
      <c r="BE60" s="173">
        <v>0</v>
      </c>
      <c r="BF60" s="29"/>
      <c r="BG60" s="29"/>
      <c r="BH60" s="57"/>
      <c r="BI60" s="1"/>
      <c r="BJ60" s="58"/>
      <c r="BK60" s="58"/>
      <c r="BL60" s="58"/>
      <c r="BM60" s="1"/>
      <c r="BN60" s="29"/>
      <c r="BO60" s="29"/>
      <c r="BP60" s="29"/>
      <c r="BQ60" s="29"/>
      <c r="BR60" s="190">
        <v>0</v>
      </c>
      <c r="BS60" s="173">
        <v>0</v>
      </c>
      <c r="BT60" s="217">
        <v>0</v>
      </c>
      <c r="BU60" s="173">
        <v>0</v>
      </c>
      <c r="BV60" s="4"/>
      <c r="BW60" s="4"/>
      <c r="BX60" s="4"/>
      <c r="BY60" s="11"/>
      <c r="BZ60" s="4"/>
      <c r="CA60" s="2"/>
      <c r="CB60" s="2"/>
      <c r="CC60" s="2"/>
      <c r="CD60" s="2"/>
      <c r="CE60" s="217">
        <v>0</v>
      </c>
      <c r="CF60" s="173">
        <v>0</v>
      </c>
      <c r="CG60" s="217">
        <v>0</v>
      </c>
      <c r="CH60" s="173">
        <v>0</v>
      </c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4" t="s">
        <v>499</v>
      </c>
      <c r="CT60" s="29"/>
      <c r="CU60" s="29"/>
      <c r="CV60" s="29"/>
      <c r="CW60" s="29"/>
      <c r="CX60" s="29"/>
    </row>
    <row r="61" spans="1:102" s="16" customFormat="1" ht="28.5" customHeight="1" x14ac:dyDescent="0.2">
      <c r="A61" s="47" t="s">
        <v>940</v>
      </c>
      <c r="B61" s="8">
        <v>72</v>
      </c>
      <c r="C61" s="48" t="s">
        <v>223</v>
      </c>
      <c r="D61" s="48" t="s">
        <v>223</v>
      </c>
      <c r="E61" s="48" t="s">
        <v>988</v>
      </c>
      <c r="F61" s="48" t="s">
        <v>1108</v>
      </c>
      <c r="G61" s="48">
        <v>792</v>
      </c>
      <c r="H61" s="1" t="s">
        <v>699</v>
      </c>
      <c r="I61" s="49" t="s">
        <v>45</v>
      </c>
      <c r="J61" s="49" t="s">
        <v>128</v>
      </c>
      <c r="K61" s="1" t="s">
        <v>392</v>
      </c>
      <c r="L61" s="8"/>
      <c r="M61" s="187">
        <v>160500</v>
      </c>
      <c r="N61" s="50" t="s">
        <v>505</v>
      </c>
      <c r="O61" s="8"/>
      <c r="P61" s="49" t="s">
        <v>795</v>
      </c>
      <c r="Q61" s="49" t="s">
        <v>417</v>
      </c>
      <c r="R61" s="49" t="s">
        <v>430</v>
      </c>
      <c r="S61" s="51" t="s">
        <v>1129</v>
      </c>
      <c r="T61" s="5" t="s">
        <v>1130</v>
      </c>
      <c r="U61" s="1" t="s">
        <v>436</v>
      </c>
      <c r="V61" s="8" t="s">
        <v>435</v>
      </c>
      <c r="W61" s="1" t="s">
        <v>436</v>
      </c>
      <c r="X61" s="1" t="s">
        <v>1180</v>
      </c>
      <c r="Y61" s="4" t="s">
        <v>436</v>
      </c>
      <c r="Z61" s="4" t="s">
        <v>456</v>
      </c>
      <c r="AA61" s="173">
        <f t="shared" si="17"/>
        <v>160500</v>
      </c>
      <c r="AB61" s="205">
        <f t="shared" si="18"/>
        <v>160500</v>
      </c>
      <c r="AC61" s="231">
        <f t="shared" si="19"/>
        <v>160500</v>
      </c>
      <c r="AD61" s="206">
        <f t="shared" si="20"/>
        <v>160500</v>
      </c>
      <c r="AE61" s="4" t="s">
        <v>458</v>
      </c>
      <c r="AF61" s="4" t="s">
        <v>464</v>
      </c>
      <c r="AG61" s="11">
        <v>43914</v>
      </c>
      <c r="AH61" s="50" t="s">
        <v>436</v>
      </c>
      <c r="AI61" s="8" t="s">
        <v>468</v>
      </c>
      <c r="AJ61" s="1" t="s">
        <v>476</v>
      </c>
      <c r="AK61" s="4" t="s">
        <v>480</v>
      </c>
      <c r="AL61" s="29"/>
      <c r="AM61" s="4" t="s">
        <v>481</v>
      </c>
      <c r="AN61" s="204">
        <f t="shared" si="21"/>
        <v>160500</v>
      </c>
      <c r="AO61" s="4" t="s">
        <v>483</v>
      </c>
      <c r="AP61" s="4" t="s">
        <v>436</v>
      </c>
      <c r="AQ61" s="4" t="s">
        <v>436</v>
      </c>
      <c r="AR61" s="52"/>
      <c r="AS61" s="29"/>
      <c r="AT61" s="29"/>
      <c r="AU61" s="29"/>
      <c r="AV61" s="53"/>
      <c r="AW61" s="8"/>
      <c r="AX61" s="8"/>
      <c r="AY61" s="4"/>
      <c r="AZ61" s="29"/>
      <c r="BA61" s="29"/>
      <c r="BB61" s="185">
        <v>160000</v>
      </c>
      <c r="BC61" s="185">
        <v>160000</v>
      </c>
      <c r="BD61" s="185">
        <v>160000</v>
      </c>
      <c r="BE61" s="185">
        <v>160000</v>
      </c>
      <c r="BF61" s="8" t="s">
        <v>436</v>
      </c>
      <c r="BG61" s="8" t="s">
        <v>436</v>
      </c>
      <c r="BH61" s="57">
        <v>43892</v>
      </c>
      <c r="BI61" s="1" t="s">
        <v>1339</v>
      </c>
      <c r="BJ61" s="58">
        <v>1</v>
      </c>
      <c r="BK61" s="58">
        <v>0</v>
      </c>
      <c r="BL61" s="58">
        <v>0</v>
      </c>
      <c r="BM61" s="1" t="s">
        <v>430</v>
      </c>
      <c r="BN61" s="8">
        <v>0</v>
      </c>
      <c r="BO61" s="8">
        <v>0</v>
      </c>
      <c r="BP61" s="29"/>
      <c r="BQ61" s="29"/>
      <c r="BR61" s="173">
        <v>160000</v>
      </c>
      <c r="BS61" s="173">
        <v>160000</v>
      </c>
      <c r="BT61" s="173">
        <v>160000</v>
      </c>
      <c r="BU61" s="173">
        <v>160000</v>
      </c>
      <c r="BV61" s="51" t="s">
        <v>1129</v>
      </c>
      <c r="BW61" s="5" t="s">
        <v>1130</v>
      </c>
      <c r="BX61" s="4" t="s">
        <v>602</v>
      </c>
      <c r="BY61" s="11">
        <v>43892</v>
      </c>
      <c r="BZ61" s="4" t="s">
        <v>1210</v>
      </c>
      <c r="CA61" s="2"/>
      <c r="CB61" s="2"/>
      <c r="CC61" s="2"/>
      <c r="CD61" s="2"/>
      <c r="CE61" s="173">
        <v>160000</v>
      </c>
      <c r="CF61" s="173">
        <v>160000</v>
      </c>
      <c r="CG61" s="173">
        <v>160000</v>
      </c>
      <c r="CH61" s="173">
        <v>160000</v>
      </c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4" t="s">
        <v>499</v>
      </c>
      <c r="CT61" s="29"/>
      <c r="CU61" s="29"/>
      <c r="CV61" s="29"/>
      <c r="CW61" s="29"/>
      <c r="CX61" s="29"/>
    </row>
    <row r="62" spans="1:102" s="16" customFormat="1" ht="37.5" customHeight="1" x14ac:dyDescent="0.2">
      <c r="A62" s="47" t="s">
        <v>941</v>
      </c>
      <c r="B62" s="8">
        <v>76</v>
      </c>
      <c r="C62" s="48" t="s">
        <v>223</v>
      </c>
      <c r="D62" s="48" t="s">
        <v>223</v>
      </c>
      <c r="E62" s="48" t="s">
        <v>988</v>
      </c>
      <c r="F62" s="48" t="s">
        <v>830</v>
      </c>
      <c r="G62" s="48">
        <v>792</v>
      </c>
      <c r="H62" s="1" t="s">
        <v>699</v>
      </c>
      <c r="I62" s="49" t="s">
        <v>831</v>
      </c>
      <c r="J62" s="49" t="s">
        <v>128</v>
      </c>
      <c r="K62" s="1" t="s">
        <v>392</v>
      </c>
      <c r="L62" s="8"/>
      <c r="M62" s="187">
        <v>312000</v>
      </c>
      <c r="N62" s="50" t="s">
        <v>505</v>
      </c>
      <c r="O62" s="8"/>
      <c r="P62" s="49" t="s">
        <v>420</v>
      </c>
      <c r="Q62" s="49" t="s">
        <v>417</v>
      </c>
      <c r="R62" s="49" t="s">
        <v>430</v>
      </c>
      <c r="S62" s="51" t="s">
        <v>832</v>
      </c>
      <c r="T62" s="5" t="s">
        <v>527</v>
      </c>
      <c r="U62" s="1" t="s">
        <v>436</v>
      </c>
      <c r="V62" s="8" t="s">
        <v>436</v>
      </c>
      <c r="W62" s="1" t="s">
        <v>436</v>
      </c>
      <c r="X62" s="1" t="s">
        <v>828</v>
      </c>
      <c r="Y62" s="4" t="s">
        <v>436</v>
      </c>
      <c r="Z62" s="4" t="s">
        <v>456</v>
      </c>
      <c r="AA62" s="173">
        <f t="shared" si="17"/>
        <v>312000</v>
      </c>
      <c r="AB62" s="205">
        <f t="shared" si="18"/>
        <v>312000</v>
      </c>
      <c r="AC62" s="183">
        <f t="shared" si="19"/>
        <v>312000</v>
      </c>
      <c r="AD62" s="188">
        <f t="shared" si="20"/>
        <v>312000</v>
      </c>
      <c r="AE62" s="4" t="s">
        <v>458</v>
      </c>
      <c r="AF62" s="4" t="s">
        <v>464</v>
      </c>
      <c r="AG62" s="11">
        <v>44096</v>
      </c>
      <c r="AH62" s="50" t="s">
        <v>436</v>
      </c>
      <c r="AI62" s="8" t="s">
        <v>468</v>
      </c>
      <c r="AJ62" s="1" t="s">
        <v>476</v>
      </c>
      <c r="AK62" s="4" t="s">
        <v>1171</v>
      </c>
      <c r="AL62" s="29"/>
      <c r="AM62" s="4" t="s">
        <v>481</v>
      </c>
      <c r="AN62" s="184">
        <f t="shared" si="21"/>
        <v>312000</v>
      </c>
      <c r="AO62" s="4" t="s">
        <v>483</v>
      </c>
      <c r="AP62" s="4" t="s">
        <v>436</v>
      </c>
      <c r="AQ62" s="4" t="s">
        <v>436</v>
      </c>
      <c r="AR62" s="52"/>
      <c r="AS62" s="29"/>
      <c r="AT62" s="29"/>
      <c r="AU62" s="29"/>
      <c r="AV62" s="53"/>
      <c r="AW62" s="8"/>
      <c r="AX62" s="8"/>
      <c r="AY62" s="4"/>
      <c r="AZ62" s="29"/>
      <c r="BA62" s="29"/>
      <c r="BB62" s="185">
        <v>0</v>
      </c>
      <c r="BC62" s="173">
        <v>0</v>
      </c>
      <c r="BD62" s="173">
        <v>0</v>
      </c>
      <c r="BE62" s="173">
        <v>0</v>
      </c>
      <c r="BF62" s="29"/>
      <c r="BG62" s="29"/>
      <c r="BH62" s="57"/>
      <c r="BI62" s="1"/>
      <c r="BJ62" s="58"/>
      <c r="BK62" s="58"/>
      <c r="BL62" s="58"/>
      <c r="BM62" s="1"/>
      <c r="BN62" s="29"/>
      <c r="BO62" s="29"/>
      <c r="BP62" s="29"/>
      <c r="BQ62" s="29"/>
      <c r="BR62" s="190">
        <v>0</v>
      </c>
      <c r="BS62" s="173">
        <v>0</v>
      </c>
      <c r="BT62" s="217">
        <v>0</v>
      </c>
      <c r="BU62" s="173">
        <v>0</v>
      </c>
      <c r="BV62" s="51"/>
      <c r="BW62" s="5"/>
      <c r="BX62" s="4"/>
      <c r="BY62" s="11"/>
      <c r="BZ62" s="4"/>
      <c r="CA62" s="2"/>
      <c r="CB62" s="2"/>
      <c r="CC62" s="2"/>
      <c r="CD62" s="2"/>
      <c r="CE62" s="217">
        <v>0</v>
      </c>
      <c r="CF62" s="173">
        <v>0</v>
      </c>
      <c r="CG62" s="217">
        <v>0</v>
      </c>
      <c r="CH62" s="173">
        <v>0</v>
      </c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4" t="s">
        <v>499</v>
      </c>
      <c r="CT62" s="29"/>
      <c r="CU62" s="29"/>
      <c r="CV62" s="29"/>
      <c r="CW62" s="29"/>
      <c r="CX62" s="29"/>
    </row>
    <row r="63" spans="1:102" s="16" customFormat="1" ht="27.75" customHeight="1" x14ac:dyDescent="0.2">
      <c r="A63" s="47" t="s">
        <v>942</v>
      </c>
      <c r="B63" s="8">
        <v>77</v>
      </c>
      <c r="C63" s="48" t="s">
        <v>223</v>
      </c>
      <c r="D63" s="48" t="s">
        <v>223</v>
      </c>
      <c r="E63" s="48" t="s">
        <v>988</v>
      </c>
      <c r="F63" s="48" t="s">
        <v>833</v>
      </c>
      <c r="G63" s="48">
        <v>792</v>
      </c>
      <c r="H63" s="1" t="s">
        <v>699</v>
      </c>
      <c r="I63" s="49" t="s">
        <v>834</v>
      </c>
      <c r="J63" s="49" t="s">
        <v>128</v>
      </c>
      <c r="K63" s="1" t="s">
        <v>392</v>
      </c>
      <c r="L63" s="8"/>
      <c r="M63" s="187">
        <v>110000</v>
      </c>
      <c r="N63" s="50" t="s">
        <v>505</v>
      </c>
      <c r="O63" s="8"/>
      <c r="P63" s="49" t="s">
        <v>423</v>
      </c>
      <c r="Q63" s="49" t="s">
        <v>417</v>
      </c>
      <c r="R63" s="49" t="s">
        <v>430</v>
      </c>
      <c r="S63" s="51" t="s">
        <v>835</v>
      </c>
      <c r="T63" s="5" t="s">
        <v>836</v>
      </c>
      <c r="U63" s="1" t="s">
        <v>436</v>
      </c>
      <c r="V63" s="8" t="s">
        <v>435</v>
      </c>
      <c r="W63" s="1" t="s">
        <v>436</v>
      </c>
      <c r="X63" s="1" t="s">
        <v>837</v>
      </c>
      <c r="Y63" s="4" t="s">
        <v>1402</v>
      </c>
      <c r="Z63" s="4" t="s">
        <v>456</v>
      </c>
      <c r="AA63" s="173">
        <f t="shared" si="17"/>
        <v>110000</v>
      </c>
      <c r="AB63" s="205">
        <f t="shared" si="18"/>
        <v>110000</v>
      </c>
      <c r="AC63" s="183">
        <f t="shared" si="19"/>
        <v>110000</v>
      </c>
      <c r="AD63" s="188">
        <f t="shared" si="20"/>
        <v>110000</v>
      </c>
      <c r="AE63" s="4" t="s">
        <v>458</v>
      </c>
      <c r="AF63" s="4" t="s">
        <v>464</v>
      </c>
      <c r="AG63" s="11">
        <v>44037</v>
      </c>
      <c r="AH63" s="50" t="s">
        <v>436</v>
      </c>
      <c r="AI63" s="8" t="s">
        <v>468</v>
      </c>
      <c r="AJ63" s="1" t="s">
        <v>476</v>
      </c>
      <c r="AK63" s="4" t="s">
        <v>1171</v>
      </c>
      <c r="AL63" s="29"/>
      <c r="AM63" s="4" t="s">
        <v>481</v>
      </c>
      <c r="AN63" s="184">
        <f t="shared" si="21"/>
        <v>110000</v>
      </c>
      <c r="AO63" s="4" t="s">
        <v>483</v>
      </c>
      <c r="AP63" s="4" t="s">
        <v>436</v>
      </c>
      <c r="AQ63" s="4" t="s">
        <v>436</v>
      </c>
      <c r="AR63" s="52"/>
      <c r="AS63" s="29"/>
      <c r="AT63" s="29"/>
      <c r="AU63" s="29"/>
      <c r="AV63" s="53"/>
      <c r="AW63" s="8"/>
      <c r="AX63" s="8"/>
      <c r="AY63" s="4"/>
      <c r="AZ63" s="29"/>
      <c r="BA63" s="29"/>
      <c r="BB63" s="185">
        <v>0</v>
      </c>
      <c r="BC63" s="173">
        <v>0</v>
      </c>
      <c r="BD63" s="173">
        <v>0</v>
      </c>
      <c r="BE63" s="173">
        <v>0</v>
      </c>
      <c r="BF63" s="29"/>
      <c r="BG63" s="29"/>
      <c r="BH63" s="57"/>
      <c r="BI63" s="1"/>
      <c r="BJ63" s="58"/>
      <c r="BK63" s="58"/>
      <c r="BL63" s="58"/>
      <c r="BM63" s="1"/>
      <c r="BN63" s="29"/>
      <c r="BO63" s="29"/>
      <c r="BP63" s="29"/>
      <c r="BQ63" s="29"/>
      <c r="BR63" s="190">
        <v>0</v>
      </c>
      <c r="BS63" s="173">
        <v>0</v>
      </c>
      <c r="BT63" s="217">
        <v>0</v>
      </c>
      <c r="BU63" s="173">
        <v>0</v>
      </c>
      <c r="BV63" s="51"/>
      <c r="BW63" s="5"/>
      <c r="BX63" s="4"/>
      <c r="BY63" s="11"/>
      <c r="BZ63" s="4"/>
      <c r="CA63" s="2"/>
      <c r="CB63" s="2"/>
      <c r="CC63" s="2"/>
      <c r="CD63" s="2"/>
      <c r="CE63" s="217">
        <v>0</v>
      </c>
      <c r="CF63" s="173">
        <v>0</v>
      </c>
      <c r="CG63" s="217">
        <v>0</v>
      </c>
      <c r="CH63" s="173">
        <v>0</v>
      </c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4" t="s">
        <v>499</v>
      </c>
      <c r="CT63" s="29"/>
      <c r="CU63" s="29"/>
      <c r="CV63" s="29"/>
      <c r="CW63" s="29"/>
      <c r="CX63" s="29"/>
    </row>
    <row r="64" spans="1:102" s="16" customFormat="1" ht="32.25" customHeight="1" x14ac:dyDescent="0.2">
      <c r="A64" s="47" t="s">
        <v>943</v>
      </c>
      <c r="B64" s="8">
        <v>83</v>
      </c>
      <c r="C64" s="48" t="s">
        <v>205</v>
      </c>
      <c r="D64" s="48" t="s">
        <v>253</v>
      </c>
      <c r="E64" s="48" t="s">
        <v>302</v>
      </c>
      <c r="F64" s="48" t="s">
        <v>351</v>
      </c>
      <c r="G64" s="48">
        <v>876</v>
      </c>
      <c r="H64" s="49" t="s">
        <v>373</v>
      </c>
      <c r="I64" s="49">
        <v>1</v>
      </c>
      <c r="J64" s="49">
        <v>60</v>
      </c>
      <c r="K64" s="1" t="s">
        <v>392</v>
      </c>
      <c r="L64" s="8"/>
      <c r="M64" s="187">
        <v>1118659.2</v>
      </c>
      <c r="N64" s="50" t="s">
        <v>505</v>
      </c>
      <c r="O64" s="8"/>
      <c r="P64" s="49" t="s">
        <v>417</v>
      </c>
      <c r="Q64" s="49" t="s">
        <v>816</v>
      </c>
      <c r="R64" s="49" t="s">
        <v>431</v>
      </c>
      <c r="S64" s="51"/>
      <c r="T64" s="5"/>
      <c r="U64" s="49" t="s">
        <v>435</v>
      </c>
      <c r="V64" s="8" t="s">
        <v>436</v>
      </c>
      <c r="W64" s="49" t="s">
        <v>435</v>
      </c>
      <c r="X64" s="1" t="s">
        <v>1407</v>
      </c>
      <c r="Y64" s="4" t="s">
        <v>436</v>
      </c>
      <c r="Z64" s="4" t="s">
        <v>456</v>
      </c>
      <c r="AA64" s="173">
        <f>AB64/1.2</f>
        <v>932216</v>
      </c>
      <c r="AB64" s="187">
        <f>M64</f>
        <v>1118659.2</v>
      </c>
      <c r="AC64" s="183">
        <v>0</v>
      </c>
      <c r="AD64" s="188">
        <v>0</v>
      </c>
      <c r="AE64" s="4" t="s">
        <v>457</v>
      </c>
      <c r="AF64" s="4" t="s">
        <v>436</v>
      </c>
      <c r="AG64" s="11" t="s">
        <v>1409</v>
      </c>
      <c r="AH64" s="50" t="s">
        <v>436</v>
      </c>
      <c r="AI64" s="8" t="s">
        <v>468</v>
      </c>
      <c r="AJ64" s="1"/>
      <c r="AK64" s="4" t="s">
        <v>1068</v>
      </c>
      <c r="AL64" s="29"/>
      <c r="AM64" s="4" t="s">
        <v>481</v>
      </c>
      <c r="AN64" s="184">
        <v>0</v>
      </c>
      <c r="AO64" s="4" t="s">
        <v>483</v>
      </c>
      <c r="AP64" s="4" t="s">
        <v>1280</v>
      </c>
      <c r="AQ64" s="4" t="s">
        <v>436</v>
      </c>
      <c r="AR64" s="52"/>
      <c r="AS64" s="29"/>
      <c r="AT64" s="29"/>
      <c r="AU64" s="29"/>
      <c r="AV64" s="53"/>
      <c r="AW64" s="50"/>
      <c r="AX64" s="54"/>
      <c r="AY64" s="4"/>
      <c r="AZ64" s="29"/>
      <c r="BA64" s="29"/>
      <c r="BB64" s="189">
        <v>0</v>
      </c>
      <c r="BC64" s="190">
        <v>0</v>
      </c>
      <c r="BD64" s="190">
        <v>0</v>
      </c>
      <c r="BE64" s="190">
        <v>0</v>
      </c>
      <c r="BF64" s="8"/>
      <c r="BG64" s="8"/>
      <c r="BH64" s="57"/>
      <c r="BI64" s="1"/>
      <c r="BJ64" s="89"/>
      <c r="BK64" s="58"/>
      <c r="BL64" s="58"/>
      <c r="BM64" s="1"/>
      <c r="BN64" s="8"/>
      <c r="BO64" s="8"/>
      <c r="BP64" s="29"/>
      <c r="BQ64" s="29"/>
      <c r="BR64" s="209">
        <v>0</v>
      </c>
      <c r="BS64" s="209">
        <v>0</v>
      </c>
      <c r="BT64" s="209">
        <v>0</v>
      </c>
      <c r="BU64" s="209">
        <v>0</v>
      </c>
      <c r="BV64" s="4"/>
      <c r="BW64" s="4"/>
      <c r="BX64" s="4"/>
      <c r="BY64" s="11"/>
      <c r="BZ64" s="4"/>
      <c r="CA64" s="2"/>
      <c r="CB64" s="2"/>
      <c r="CC64" s="2"/>
      <c r="CD64" s="2"/>
      <c r="CE64" s="209">
        <v>0</v>
      </c>
      <c r="CF64" s="209">
        <v>0</v>
      </c>
      <c r="CG64" s="209">
        <v>0</v>
      </c>
      <c r="CH64" s="209">
        <v>0</v>
      </c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1" t="s">
        <v>496</v>
      </c>
      <c r="CT64" s="29"/>
      <c r="CU64" s="29"/>
      <c r="CV64" s="29"/>
      <c r="CW64" s="29"/>
      <c r="CX64" s="29"/>
    </row>
    <row r="65" spans="1:102" s="16" customFormat="1" ht="26.25" customHeight="1" x14ac:dyDescent="0.2">
      <c r="A65" s="47" t="s">
        <v>682</v>
      </c>
      <c r="B65" s="8">
        <v>84</v>
      </c>
      <c r="C65" s="48" t="s">
        <v>205</v>
      </c>
      <c r="D65" s="48" t="s">
        <v>253</v>
      </c>
      <c r="E65" s="48" t="s">
        <v>302</v>
      </c>
      <c r="F65" s="48" t="s">
        <v>351</v>
      </c>
      <c r="G65" s="48">
        <v>876</v>
      </c>
      <c r="H65" s="49" t="s">
        <v>373</v>
      </c>
      <c r="I65" s="49">
        <v>1</v>
      </c>
      <c r="J65" s="49">
        <v>60</v>
      </c>
      <c r="K65" s="1" t="s">
        <v>392</v>
      </c>
      <c r="L65" s="8"/>
      <c r="M65" s="187">
        <v>1078800</v>
      </c>
      <c r="N65" s="50" t="s">
        <v>505</v>
      </c>
      <c r="O65" s="8"/>
      <c r="P65" s="49" t="s">
        <v>402</v>
      </c>
      <c r="Q65" s="49" t="s">
        <v>417</v>
      </c>
      <c r="R65" s="49" t="s">
        <v>429</v>
      </c>
      <c r="S65" s="51"/>
      <c r="T65" s="5"/>
      <c r="U65" s="49" t="s">
        <v>435</v>
      </c>
      <c r="V65" s="8" t="s">
        <v>435</v>
      </c>
      <c r="W65" s="49" t="s">
        <v>435</v>
      </c>
      <c r="X65" s="1" t="s">
        <v>446</v>
      </c>
      <c r="Y65" s="4" t="s">
        <v>436</v>
      </c>
      <c r="Z65" s="4" t="s">
        <v>456</v>
      </c>
      <c r="AA65" s="173">
        <v>899000</v>
      </c>
      <c r="AB65" s="187">
        <v>1078800</v>
      </c>
      <c r="AC65" s="231">
        <f>AD65/1.2</f>
        <v>444000</v>
      </c>
      <c r="AD65" s="206">
        <v>532800</v>
      </c>
      <c r="AE65" s="4" t="s">
        <v>457</v>
      </c>
      <c r="AF65" s="4" t="s">
        <v>77</v>
      </c>
      <c r="AG65" s="11">
        <v>43529</v>
      </c>
      <c r="AH65" s="50" t="s">
        <v>436</v>
      </c>
      <c r="AI65" s="8" t="s">
        <v>468</v>
      </c>
      <c r="AJ65" s="1"/>
      <c r="AK65" s="62" t="s">
        <v>480</v>
      </c>
      <c r="AL65" s="29"/>
      <c r="AM65" s="4" t="s">
        <v>481</v>
      </c>
      <c r="AN65" s="204">
        <f>AC65</f>
        <v>444000</v>
      </c>
      <c r="AO65" s="4" t="s">
        <v>483</v>
      </c>
      <c r="AP65" s="4" t="s">
        <v>1280</v>
      </c>
      <c r="AQ65" s="4" t="s">
        <v>436</v>
      </c>
      <c r="AR65" s="52"/>
      <c r="AS65" s="29"/>
      <c r="AT65" s="29"/>
      <c r="AU65" s="29"/>
      <c r="AV65" s="53">
        <v>31907473791</v>
      </c>
      <c r="AW65" s="50" t="s">
        <v>1425</v>
      </c>
      <c r="AX65" s="8" t="s">
        <v>706</v>
      </c>
      <c r="AY65" s="4" t="s">
        <v>487</v>
      </c>
      <c r="AZ65" s="29"/>
      <c r="BA65" s="29"/>
      <c r="BB65" s="200">
        <f>BC65/1.2</f>
        <v>836000</v>
      </c>
      <c r="BC65" s="213">
        <v>1003200</v>
      </c>
      <c r="BD65" s="185">
        <v>444000</v>
      </c>
      <c r="BE65" s="205">
        <f>BD65*1.2</f>
        <v>532800</v>
      </c>
      <c r="BF65" s="8" t="s">
        <v>436</v>
      </c>
      <c r="BG65" s="8" t="s">
        <v>436</v>
      </c>
      <c r="BH65" s="57">
        <v>43511</v>
      </c>
      <c r="BI65" s="1" t="s">
        <v>1340</v>
      </c>
      <c r="BJ65" s="89">
        <v>2</v>
      </c>
      <c r="BK65" s="58">
        <v>1</v>
      </c>
      <c r="BL65" s="58">
        <v>0</v>
      </c>
      <c r="BM65" s="1" t="s">
        <v>494</v>
      </c>
      <c r="BN65" s="8">
        <v>0</v>
      </c>
      <c r="BO65" s="8">
        <v>0</v>
      </c>
      <c r="BP65" s="29"/>
      <c r="BQ65" s="29"/>
      <c r="BR65" s="200">
        <f>BS65</f>
        <v>829400</v>
      </c>
      <c r="BS65" s="200">
        <v>829400</v>
      </c>
      <c r="BT65" s="173">
        <f>BU65</f>
        <v>444000</v>
      </c>
      <c r="BU65" s="200">
        <v>444000</v>
      </c>
      <c r="BV65" s="4" t="s">
        <v>606</v>
      </c>
      <c r="BW65" s="4" t="s">
        <v>607</v>
      </c>
      <c r="BX65" s="4" t="s">
        <v>583</v>
      </c>
      <c r="BY65" s="11">
        <v>43529</v>
      </c>
      <c r="BZ65" s="176" t="s">
        <v>608</v>
      </c>
      <c r="CA65" s="2"/>
      <c r="CB65" s="2"/>
      <c r="CC65" s="2"/>
      <c r="CD65" s="2"/>
      <c r="CE65" s="200">
        <v>829400</v>
      </c>
      <c r="CF65" s="200">
        <v>829400</v>
      </c>
      <c r="CG65" s="200">
        <v>444000</v>
      </c>
      <c r="CH65" s="200">
        <v>444000</v>
      </c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4" t="s">
        <v>501</v>
      </c>
      <c r="CT65" s="29"/>
      <c r="CU65" s="29"/>
      <c r="CV65" s="29"/>
      <c r="CW65" s="29"/>
      <c r="CX65" s="29"/>
    </row>
    <row r="66" spans="1:102" s="16" customFormat="1" ht="31.5" customHeight="1" x14ac:dyDescent="0.2">
      <c r="A66" s="47" t="s">
        <v>683</v>
      </c>
      <c r="B66" s="8">
        <v>85</v>
      </c>
      <c r="C66" s="68" t="s">
        <v>207</v>
      </c>
      <c r="D66" s="68" t="s">
        <v>265</v>
      </c>
      <c r="E66" s="68" t="s">
        <v>305</v>
      </c>
      <c r="F66" s="47" t="s">
        <v>353</v>
      </c>
      <c r="G66" s="48">
        <v>876</v>
      </c>
      <c r="H66" s="49" t="s">
        <v>373</v>
      </c>
      <c r="I66" s="90" t="s">
        <v>43</v>
      </c>
      <c r="J66" s="5">
        <v>60</v>
      </c>
      <c r="K66" s="50" t="s">
        <v>392</v>
      </c>
      <c r="L66" s="8"/>
      <c r="M66" s="247">
        <v>2041400</v>
      </c>
      <c r="N66" s="50" t="s">
        <v>505</v>
      </c>
      <c r="O66" s="8"/>
      <c r="P66" s="5" t="s">
        <v>415</v>
      </c>
      <c r="Q66" s="92" t="s">
        <v>417</v>
      </c>
      <c r="R66" s="50" t="s">
        <v>429</v>
      </c>
      <c r="S66" s="93"/>
      <c r="T66" s="5"/>
      <c r="U66" s="8" t="s">
        <v>435</v>
      </c>
      <c r="V66" s="8" t="s">
        <v>435</v>
      </c>
      <c r="W66" s="8" t="s">
        <v>435</v>
      </c>
      <c r="X66" s="50" t="s">
        <v>447</v>
      </c>
      <c r="Y66" s="50" t="s">
        <v>436</v>
      </c>
      <c r="Z66" s="4" t="s">
        <v>456</v>
      </c>
      <c r="AA66" s="248">
        <f>AB66/1.2</f>
        <v>1701166.6666666667</v>
      </c>
      <c r="AB66" s="247">
        <v>2041400</v>
      </c>
      <c r="AC66" s="208">
        <f>AD66/1.2</f>
        <v>350000</v>
      </c>
      <c r="AD66" s="208">
        <v>420000</v>
      </c>
      <c r="AE66" s="50" t="s">
        <v>458</v>
      </c>
      <c r="AF66" s="50" t="s">
        <v>465</v>
      </c>
      <c r="AG66" s="82" t="s">
        <v>568</v>
      </c>
      <c r="AH66" s="50" t="s">
        <v>436</v>
      </c>
      <c r="AI66" s="8" t="s">
        <v>468</v>
      </c>
      <c r="AJ66" s="50"/>
      <c r="AK66" s="5" t="s">
        <v>480</v>
      </c>
      <c r="AL66" s="29"/>
      <c r="AM66" s="5" t="s">
        <v>481</v>
      </c>
      <c r="AN66" s="296">
        <v>350000</v>
      </c>
      <c r="AO66" s="1" t="s">
        <v>482</v>
      </c>
      <c r="AP66" s="4" t="s">
        <v>1024</v>
      </c>
      <c r="AQ66" s="50" t="s">
        <v>436</v>
      </c>
      <c r="AR66" s="52"/>
      <c r="AS66" s="29"/>
      <c r="AT66" s="29"/>
      <c r="AU66" s="29"/>
      <c r="AV66" s="53">
        <v>31806314266</v>
      </c>
      <c r="AW66" s="82">
        <v>43189</v>
      </c>
      <c r="AX66" s="50" t="s">
        <v>729</v>
      </c>
      <c r="AY66" s="5" t="s">
        <v>488</v>
      </c>
      <c r="AZ66" s="29"/>
      <c r="BA66" s="29"/>
      <c r="BB66" s="192">
        <v>1705000</v>
      </c>
      <c r="BC66" s="248">
        <v>2011900</v>
      </c>
      <c r="BD66" s="248">
        <f>BE66/1.2</f>
        <v>350000</v>
      </c>
      <c r="BE66" s="192">
        <v>420000</v>
      </c>
      <c r="BF66" s="8" t="s">
        <v>436</v>
      </c>
      <c r="BG66" s="8" t="s">
        <v>436</v>
      </c>
      <c r="BH66" s="80">
        <v>43217</v>
      </c>
      <c r="BI66" s="50" t="s">
        <v>1341</v>
      </c>
      <c r="BJ66" s="95">
        <v>3</v>
      </c>
      <c r="BK66" s="95">
        <v>2</v>
      </c>
      <c r="BL66" s="95">
        <v>0</v>
      </c>
      <c r="BM66" s="8" t="s">
        <v>494</v>
      </c>
      <c r="BN66" s="8">
        <v>0</v>
      </c>
      <c r="BO66" s="8">
        <v>0</v>
      </c>
      <c r="BP66" s="29"/>
      <c r="BQ66" s="29"/>
      <c r="BR66" s="209">
        <v>1695000</v>
      </c>
      <c r="BS66" s="192">
        <v>1695000</v>
      </c>
      <c r="BT66" s="190">
        <v>420000</v>
      </c>
      <c r="BU66" s="196">
        <v>420000</v>
      </c>
      <c r="BV66" s="50" t="s">
        <v>609</v>
      </c>
      <c r="BW66" s="5" t="s">
        <v>610</v>
      </c>
      <c r="BX66" s="50" t="s">
        <v>575</v>
      </c>
      <c r="BY66" s="82">
        <v>43228</v>
      </c>
      <c r="BZ66" s="5" t="s">
        <v>611</v>
      </c>
      <c r="CA66" s="94"/>
      <c r="CB66" s="91"/>
      <c r="CC66" s="94"/>
      <c r="CD66" s="91"/>
      <c r="CE66" s="192">
        <v>1625000</v>
      </c>
      <c r="CF66" s="196">
        <v>1625000</v>
      </c>
      <c r="CG66" s="192">
        <v>420000</v>
      </c>
      <c r="CH66" s="196">
        <v>420000</v>
      </c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50" t="s">
        <v>502</v>
      </c>
      <c r="CT66" s="29"/>
      <c r="CU66" s="29"/>
      <c r="CV66" s="29"/>
      <c r="CW66" s="29"/>
      <c r="CX66" s="29"/>
    </row>
    <row r="67" spans="1:102" s="16" customFormat="1" ht="29.25" customHeight="1" x14ac:dyDescent="0.2">
      <c r="A67" s="47" t="s">
        <v>944</v>
      </c>
      <c r="B67" s="8">
        <v>86</v>
      </c>
      <c r="C67" s="68" t="s">
        <v>207</v>
      </c>
      <c r="D67" s="68" t="s">
        <v>266</v>
      </c>
      <c r="E67" s="48" t="s">
        <v>874</v>
      </c>
      <c r="F67" s="48" t="s">
        <v>354</v>
      </c>
      <c r="G67" s="48">
        <v>876</v>
      </c>
      <c r="H67" s="49" t="s">
        <v>373</v>
      </c>
      <c r="I67" s="72">
        <v>1</v>
      </c>
      <c r="J67" s="72">
        <v>60</v>
      </c>
      <c r="K67" s="1" t="s">
        <v>397</v>
      </c>
      <c r="L67" s="8"/>
      <c r="M67" s="190">
        <v>1104000</v>
      </c>
      <c r="N67" s="50" t="s">
        <v>505</v>
      </c>
      <c r="O67" s="8"/>
      <c r="P67" s="49" t="s">
        <v>424</v>
      </c>
      <c r="Q67" s="1" t="s">
        <v>743</v>
      </c>
      <c r="R67" s="1" t="s">
        <v>430</v>
      </c>
      <c r="S67" s="9" t="s">
        <v>612</v>
      </c>
      <c r="T67" s="5" t="s">
        <v>532</v>
      </c>
      <c r="U67" s="1" t="s">
        <v>436</v>
      </c>
      <c r="V67" s="8" t="s">
        <v>436</v>
      </c>
      <c r="W67" s="1" t="s">
        <v>436</v>
      </c>
      <c r="X67" s="1" t="s">
        <v>827</v>
      </c>
      <c r="Y67" s="72" t="s">
        <v>453</v>
      </c>
      <c r="Z67" s="4" t="s">
        <v>456</v>
      </c>
      <c r="AA67" s="190">
        <f>AB67/1.2</f>
        <v>920000</v>
      </c>
      <c r="AB67" s="209">
        <v>1104000</v>
      </c>
      <c r="AC67" s="169">
        <f>AD67/1.2</f>
        <v>920000</v>
      </c>
      <c r="AD67" s="169">
        <f>M67</f>
        <v>1104000</v>
      </c>
      <c r="AE67" s="1" t="s">
        <v>458</v>
      </c>
      <c r="AF67" s="72" t="s">
        <v>465</v>
      </c>
      <c r="AG67" s="11">
        <v>44129</v>
      </c>
      <c r="AH67" s="50" t="s">
        <v>436</v>
      </c>
      <c r="AI67" s="8" t="s">
        <v>468</v>
      </c>
      <c r="AJ67" s="1" t="s">
        <v>473</v>
      </c>
      <c r="AK67" s="4" t="s">
        <v>1068</v>
      </c>
      <c r="AL67" s="29"/>
      <c r="AM67" s="4" t="s">
        <v>481</v>
      </c>
      <c r="AN67" s="210">
        <f t="shared" ref="AN67:AN91" si="22">AC67</f>
        <v>920000</v>
      </c>
      <c r="AO67" s="1" t="s">
        <v>483</v>
      </c>
      <c r="AP67" s="4" t="s">
        <v>436</v>
      </c>
      <c r="AQ67" s="1" t="s">
        <v>436</v>
      </c>
      <c r="AR67" s="52"/>
      <c r="AS67" s="29"/>
      <c r="AT67" s="29"/>
      <c r="AU67" s="29"/>
      <c r="AV67" s="53"/>
      <c r="AW67" s="50"/>
      <c r="AX67" s="54"/>
      <c r="AY67" s="77"/>
      <c r="AZ67" s="29"/>
      <c r="BA67" s="29"/>
      <c r="BB67" s="185">
        <v>0</v>
      </c>
      <c r="BC67" s="173">
        <v>0</v>
      </c>
      <c r="BD67" s="173">
        <v>0</v>
      </c>
      <c r="BE67" s="173">
        <v>0</v>
      </c>
      <c r="BF67" s="29"/>
      <c r="BG67" s="29"/>
      <c r="BH67" s="81"/>
      <c r="BI67" s="1"/>
      <c r="BJ67" s="76"/>
      <c r="BK67" s="76"/>
      <c r="BL67" s="76"/>
      <c r="BM67" s="162"/>
      <c r="BN67" s="29"/>
      <c r="BO67" s="29"/>
      <c r="BP67" s="29"/>
      <c r="BQ67" s="29"/>
      <c r="BR67" s="190">
        <v>0</v>
      </c>
      <c r="BS67" s="173">
        <v>0</v>
      </c>
      <c r="BT67" s="217">
        <v>0</v>
      </c>
      <c r="BU67" s="173">
        <v>0</v>
      </c>
      <c r="BV67" s="1"/>
      <c r="BW67" s="4"/>
      <c r="BX67" s="1"/>
      <c r="BY67" s="11"/>
      <c r="BZ67" s="4"/>
      <c r="CA67" s="96"/>
      <c r="CB67" s="96"/>
      <c r="CC67" s="96"/>
      <c r="CD67" s="96"/>
      <c r="CE67" s="217">
        <v>0</v>
      </c>
      <c r="CF67" s="173">
        <v>0</v>
      </c>
      <c r="CG67" s="217">
        <v>0</v>
      </c>
      <c r="CH67" s="173">
        <v>0</v>
      </c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1" t="s">
        <v>496</v>
      </c>
      <c r="CT67" s="29"/>
      <c r="CU67" s="29"/>
      <c r="CV67" s="29"/>
      <c r="CW67" s="29"/>
      <c r="CX67" s="29"/>
    </row>
    <row r="68" spans="1:102" s="16" customFormat="1" ht="26.25" customHeight="1" x14ac:dyDescent="0.2">
      <c r="A68" s="47" t="s">
        <v>684</v>
      </c>
      <c r="B68" s="8">
        <v>87</v>
      </c>
      <c r="C68" s="68" t="s">
        <v>209</v>
      </c>
      <c r="D68" s="68" t="s">
        <v>255</v>
      </c>
      <c r="E68" s="68" t="s">
        <v>306</v>
      </c>
      <c r="F68" s="68" t="s">
        <v>355</v>
      </c>
      <c r="G68" s="68">
        <v>796</v>
      </c>
      <c r="H68" s="1" t="s">
        <v>1069</v>
      </c>
      <c r="I68" s="1">
        <v>300</v>
      </c>
      <c r="J68" s="4" t="s">
        <v>383</v>
      </c>
      <c r="K68" s="1" t="s">
        <v>398</v>
      </c>
      <c r="L68" s="8"/>
      <c r="M68" s="190">
        <v>939600</v>
      </c>
      <c r="N68" s="50" t="s">
        <v>505</v>
      </c>
      <c r="O68" s="8"/>
      <c r="P68" s="4" t="s">
        <v>413</v>
      </c>
      <c r="Q68" s="1" t="s">
        <v>417</v>
      </c>
      <c r="R68" s="1" t="s">
        <v>430</v>
      </c>
      <c r="S68" s="9" t="s">
        <v>534</v>
      </c>
      <c r="T68" s="5" t="s">
        <v>533</v>
      </c>
      <c r="U68" s="1" t="s">
        <v>436</v>
      </c>
      <c r="V68" s="8" t="s">
        <v>435</v>
      </c>
      <c r="W68" s="1" t="s">
        <v>436</v>
      </c>
      <c r="X68" s="1" t="s">
        <v>727</v>
      </c>
      <c r="Y68" s="72" t="s">
        <v>453</v>
      </c>
      <c r="Z68" s="4" t="s">
        <v>456</v>
      </c>
      <c r="AA68" s="190">
        <f>AB68/1.2</f>
        <v>783000</v>
      </c>
      <c r="AB68" s="209">
        <v>939600</v>
      </c>
      <c r="AC68" s="232">
        <f>AD68/1.2</f>
        <v>120000</v>
      </c>
      <c r="AD68" s="232">
        <v>144000</v>
      </c>
      <c r="AE68" s="1" t="s">
        <v>458</v>
      </c>
      <c r="AF68" s="72" t="s">
        <v>466</v>
      </c>
      <c r="AG68" s="11">
        <v>43413</v>
      </c>
      <c r="AH68" s="50" t="s">
        <v>436</v>
      </c>
      <c r="AI68" s="8" t="s">
        <v>468</v>
      </c>
      <c r="AJ68" s="72" t="s">
        <v>470</v>
      </c>
      <c r="AK68" s="4" t="s">
        <v>480</v>
      </c>
      <c r="AL68" s="29"/>
      <c r="AM68" s="4" t="s">
        <v>481</v>
      </c>
      <c r="AN68" s="216">
        <f t="shared" si="22"/>
        <v>120000</v>
      </c>
      <c r="AO68" s="1" t="s">
        <v>483</v>
      </c>
      <c r="AP68" s="4" t="s">
        <v>436</v>
      </c>
      <c r="AQ68" s="1" t="s">
        <v>435</v>
      </c>
      <c r="AR68" s="52"/>
      <c r="AS68" s="29"/>
      <c r="AT68" s="29"/>
      <c r="AU68" s="29"/>
      <c r="AV68" s="53"/>
      <c r="AW68" s="82"/>
      <c r="AX68" s="98"/>
      <c r="AY68" s="77"/>
      <c r="AZ68" s="29"/>
      <c r="BA68" s="29"/>
      <c r="BB68" s="185">
        <f>BC68/1.2</f>
        <v>783000</v>
      </c>
      <c r="BC68" s="214">
        <v>939600</v>
      </c>
      <c r="BD68" s="214">
        <f>AN68</f>
        <v>120000</v>
      </c>
      <c r="BE68" s="214">
        <f>BD68*1.2</f>
        <v>144000</v>
      </c>
      <c r="BF68" s="29"/>
      <c r="BG68" s="29"/>
      <c r="BH68" s="81">
        <v>43412</v>
      </c>
      <c r="BI68" s="1" t="s">
        <v>1342</v>
      </c>
      <c r="BJ68" s="76">
        <v>1</v>
      </c>
      <c r="BK68" s="76">
        <v>0</v>
      </c>
      <c r="BL68" s="76">
        <v>0</v>
      </c>
      <c r="BM68" s="249" t="s">
        <v>430</v>
      </c>
      <c r="BN68" s="29"/>
      <c r="BO68" s="29"/>
      <c r="BP68" s="29"/>
      <c r="BQ68" s="29"/>
      <c r="BR68" s="173">
        <f>BS68/1.2</f>
        <v>783000</v>
      </c>
      <c r="BS68" s="214">
        <v>939600</v>
      </c>
      <c r="BT68" s="214">
        <f>BU68/1.2</f>
        <v>120000</v>
      </c>
      <c r="BU68" s="214">
        <v>144000</v>
      </c>
      <c r="BV68" s="1" t="s">
        <v>534</v>
      </c>
      <c r="BW68" s="4" t="s">
        <v>613</v>
      </c>
      <c r="BX68" s="1" t="s">
        <v>436</v>
      </c>
      <c r="BY68" s="11">
        <v>43413</v>
      </c>
      <c r="BZ68" s="4" t="s">
        <v>614</v>
      </c>
      <c r="CA68" s="97"/>
      <c r="CB68" s="97"/>
      <c r="CC68" s="97"/>
      <c r="CD68" s="97"/>
      <c r="CE68" s="214">
        <v>783000</v>
      </c>
      <c r="CF68" s="214">
        <f>CE68*1.2+CH68</f>
        <v>1083600</v>
      </c>
      <c r="CG68" s="214">
        <f>CH68/1.2</f>
        <v>120000</v>
      </c>
      <c r="CH68" s="214">
        <v>144000</v>
      </c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1" t="s">
        <v>496</v>
      </c>
      <c r="CT68" s="29"/>
      <c r="CU68" s="29"/>
      <c r="CV68" s="29"/>
      <c r="CW68" s="29"/>
      <c r="CX68" s="29"/>
    </row>
    <row r="69" spans="1:102" s="16" customFormat="1" ht="45" customHeight="1" x14ac:dyDescent="0.2">
      <c r="A69" s="47" t="s">
        <v>685</v>
      </c>
      <c r="B69" s="8">
        <v>88</v>
      </c>
      <c r="C69" s="68" t="s">
        <v>228</v>
      </c>
      <c r="D69" s="68" t="s">
        <v>228</v>
      </c>
      <c r="E69" s="68" t="s">
        <v>308</v>
      </c>
      <c r="F69" s="47" t="s">
        <v>344</v>
      </c>
      <c r="G69" s="48">
        <v>876</v>
      </c>
      <c r="H69" s="49" t="s">
        <v>373</v>
      </c>
      <c r="I69" s="49">
        <v>1</v>
      </c>
      <c r="J69" s="4">
        <v>60</v>
      </c>
      <c r="K69" s="1" t="s">
        <v>392</v>
      </c>
      <c r="L69" s="8"/>
      <c r="M69" s="173">
        <v>1177116</v>
      </c>
      <c r="N69" s="50" t="s">
        <v>505</v>
      </c>
      <c r="O69" s="8"/>
      <c r="P69" s="4" t="s">
        <v>405</v>
      </c>
      <c r="Q69" s="57" t="s">
        <v>417</v>
      </c>
      <c r="R69" s="1" t="s">
        <v>431</v>
      </c>
      <c r="S69" s="78"/>
      <c r="T69" s="5"/>
      <c r="U69" s="1" t="s">
        <v>435</v>
      </c>
      <c r="V69" s="8" t="s">
        <v>435</v>
      </c>
      <c r="W69" s="1" t="s">
        <v>435</v>
      </c>
      <c r="X69" s="1" t="s">
        <v>448</v>
      </c>
      <c r="Y69" s="1" t="s">
        <v>454</v>
      </c>
      <c r="Z69" s="4" t="s">
        <v>456</v>
      </c>
      <c r="AA69" s="173">
        <v>980930</v>
      </c>
      <c r="AB69" s="173">
        <f>AA69*1.2</f>
        <v>1177116</v>
      </c>
      <c r="AC69" s="231">
        <f>AD69/1.2</f>
        <v>290000</v>
      </c>
      <c r="AD69" s="231">
        <v>348000</v>
      </c>
      <c r="AE69" s="1" t="s">
        <v>457</v>
      </c>
      <c r="AF69" s="1">
        <v>58</v>
      </c>
      <c r="AG69" s="11" t="s">
        <v>569</v>
      </c>
      <c r="AH69" s="50" t="s">
        <v>436</v>
      </c>
      <c r="AI69" s="8" t="s">
        <v>468</v>
      </c>
      <c r="AJ69" s="1"/>
      <c r="AK69" s="4" t="s">
        <v>480</v>
      </c>
      <c r="AL69" s="29"/>
      <c r="AM69" s="4" t="s">
        <v>481</v>
      </c>
      <c r="AN69" s="204">
        <f t="shared" si="22"/>
        <v>290000</v>
      </c>
      <c r="AO69" s="1" t="s">
        <v>483</v>
      </c>
      <c r="AP69" s="164" t="s">
        <v>1280</v>
      </c>
      <c r="AQ69" s="1" t="s">
        <v>436</v>
      </c>
      <c r="AR69" s="52"/>
      <c r="AS69" s="29"/>
      <c r="AT69" s="29"/>
      <c r="AU69" s="29"/>
      <c r="AV69" s="53">
        <v>31907585523</v>
      </c>
      <c r="AW69" s="50" t="s">
        <v>1424</v>
      </c>
      <c r="AX69" s="8" t="s">
        <v>706</v>
      </c>
      <c r="AY69" s="4" t="s">
        <v>734</v>
      </c>
      <c r="AZ69" s="29"/>
      <c r="BA69" s="29"/>
      <c r="BB69" s="173">
        <f>BC69/1.2</f>
        <v>971858.32500000007</v>
      </c>
      <c r="BC69" s="213">
        <v>1166229.99</v>
      </c>
      <c r="BD69" s="173">
        <f>BE69/1.2</f>
        <v>290000</v>
      </c>
      <c r="BE69" s="173">
        <v>348000</v>
      </c>
      <c r="BF69" s="8" t="s">
        <v>436</v>
      </c>
      <c r="BG69" s="8" t="s">
        <v>436</v>
      </c>
      <c r="BH69" s="75">
        <v>43511</v>
      </c>
      <c r="BI69" s="1" t="s">
        <v>1343</v>
      </c>
      <c r="BJ69" s="58">
        <v>3</v>
      </c>
      <c r="BK69" s="58">
        <v>1</v>
      </c>
      <c r="BL69" s="58">
        <v>0</v>
      </c>
      <c r="BM69" s="2" t="s">
        <v>491</v>
      </c>
      <c r="BN69" s="8">
        <v>0</v>
      </c>
      <c r="BO69" s="8">
        <v>0</v>
      </c>
      <c r="BP69" s="29"/>
      <c r="BQ69" s="29"/>
      <c r="BR69" s="200">
        <f>BS69/1.2</f>
        <v>622526.04166666674</v>
      </c>
      <c r="BS69" s="200">
        <v>747031.25</v>
      </c>
      <c r="BT69" s="209">
        <f>BU69/1.2</f>
        <v>290000</v>
      </c>
      <c r="BU69" s="231">
        <v>348000</v>
      </c>
      <c r="BV69" s="2" t="s">
        <v>615</v>
      </c>
      <c r="BW69" s="4" t="s">
        <v>619</v>
      </c>
      <c r="BX69" s="2" t="s">
        <v>616</v>
      </c>
      <c r="BY69" s="11">
        <v>43558</v>
      </c>
      <c r="BZ69" s="176" t="s">
        <v>617</v>
      </c>
      <c r="CA69" s="69"/>
      <c r="CB69" s="2"/>
      <c r="CC69" s="69"/>
      <c r="CD69" s="2"/>
      <c r="CE69" s="190">
        <v>622526.04</v>
      </c>
      <c r="CF69" s="173">
        <v>747031.25</v>
      </c>
      <c r="CG69" s="190">
        <f>CH69/1.2</f>
        <v>290000</v>
      </c>
      <c r="CH69" s="173">
        <v>348000</v>
      </c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1" t="s">
        <v>496</v>
      </c>
      <c r="CT69" s="29"/>
      <c r="CU69" s="29"/>
      <c r="CV69" s="29"/>
      <c r="CW69" s="29"/>
      <c r="CX69" s="29"/>
    </row>
    <row r="70" spans="1:102" s="16" customFormat="1" ht="42.75" customHeight="1" x14ac:dyDescent="0.2">
      <c r="A70" s="47" t="s">
        <v>945</v>
      </c>
      <c r="B70" s="8">
        <v>89</v>
      </c>
      <c r="C70" s="68" t="s">
        <v>228</v>
      </c>
      <c r="D70" s="68" t="s">
        <v>228</v>
      </c>
      <c r="E70" s="68" t="s">
        <v>308</v>
      </c>
      <c r="F70" s="47" t="s">
        <v>344</v>
      </c>
      <c r="G70" s="48">
        <v>876</v>
      </c>
      <c r="H70" s="49" t="s">
        <v>373</v>
      </c>
      <c r="I70" s="49">
        <v>1</v>
      </c>
      <c r="J70" s="4">
        <v>60</v>
      </c>
      <c r="K70" s="1" t="s">
        <v>392</v>
      </c>
      <c r="L70" s="8"/>
      <c r="M70" s="173">
        <v>714000</v>
      </c>
      <c r="N70" s="50" t="s">
        <v>505</v>
      </c>
      <c r="O70" s="8"/>
      <c r="P70" s="4" t="s">
        <v>903</v>
      </c>
      <c r="Q70" s="57" t="s">
        <v>427</v>
      </c>
      <c r="R70" s="1" t="s">
        <v>431</v>
      </c>
      <c r="S70" s="78"/>
      <c r="T70" s="5"/>
      <c r="U70" s="1" t="s">
        <v>435</v>
      </c>
      <c r="V70" s="8" t="s">
        <v>436</v>
      </c>
      <c r="W70" s="1" t="s">
        <v>435</v>
      </c>
      <c r="X70" s="1" t="s">
        <v>904</v>
      </c>
      <c r="Y70" s="1" t="s">
        <v>454</v>
      </c>
      <c r="Z70" s="4" t="s">
        <v>456</v>
      </c>
      <c r="AA70" s="173">
        <f>AB70/1.2</f>
        <v>595000</v>
      </c>
      <c r="AB70" s="173">
        <f>M70</f>
        <v>714000</v>
      </c>
      <c r="AC70" s="183">
        <v>0</v>
      </c>
      <c r="AD70" s="183">
        <v>0</v>
      </c>
      <c r="AE70" s="1" t="s">
        <v>457</v>
      </c>
      <c r="AF70" s="1">
        <v>58</v>
      </c>
      <c r="AG70" s="11" t="s">
        <v>808</v>
      </c>
      <c r="AH70" s="50" t="s">
        <v>436</v>
      </c>
      <c r="AI70" s="8" t="s">
        <v>468</v>
      </c>
      <c r="AJ70" s="1"/>
      <c r="AK70" s="4" t="s">
        <v>1068</v>
      </c>
      <c r="AL70" s="29"/>
      <c r="AM70" s="4" t="s">
        <v>481</v>
      </c>
      <c r="AN70" s="184">
        <f t="shared" si="22"/>
        <v>0</v>
      </c>
      <c r="AO70" s="1" t="s">
        <v>483</v>
      </c>
      <c r="AP70" s="50" t="s">
        <v>1280</v>
      </c>
      <c r="AQ70" s="1" t="s">
        <v>436</v>
      </c>
      <c r="AR70" s="52"/>
      <c r="AS70" s="29"/>
      <c r="AT70" s="29"/>
      <c r="AU70" s="29"/>
      <c r="AV70" s="53"/>
      <c r="AW70" s="50"/>
      <c r="AX70" s="8"/>
      <c r="AY70" s="4"/>
      <c r="AZ70" s="29"/>
      <c r="BA70" s="29"/>
      <c r="BB70" s="189">
        <v>0</v>
      </c>
      <c r="BC70" s="190">
        <v>0</v>
      </c>
      <c r="BD70" s="190">
        <v>0</v>
      </c>
      <c r="BE70" s="190">
        <v>0</v>
      </c>
      <c r="BF70" s="8"/>
      <c r="BG70" s="8"/>
      <c r="BH70" s="75"/>
      <c r="BI70" s="1"/>
      <c r="BJ70" s="58"/>
      <c r="BK70" s="58"/>
      <c r="BL70" s="58"/>
      <c r="BM70" s="2"/>
      <c r="BN70" s="8"/>
      <c r="BO70" s="8"/>
      <c r="BP70" s="29"/>
      <c r="BQ70" s="29"/>
      <c r="BR70" s="209">
        <v>0</v>
      </c>
      <c r="BS70" s="209">
        <v>0</v>
      </c>
      <c r="BT70" s="209">
        <v>0</v>
      </c>
      <c r="BU70" s="209">
        <v>0</v>
      </c>
      <c r="BV70" s="2"/>
      <c r="BW70" s="4"/>
      <c r="BX70" s="2"/>
      <c r="BY70" s="11"/>
      <c r="BZ70" s="4"/>
      <c r="CA70" s="69"/>
      <c r="CB70" s="2"/>
      <c r="CC70" s="69"/>
      <c r="CD70" s="2"/>
      <c r="CE70" s="209">
        <v>0</v>
      </c>
      <c r="CF70" s="209">
        <v>0</v>
      </c>
      <c r="CG70" s="209">
        <v>0</v>
      </c>
      <c r="CH70" s="209">
        <v>0</v>
      </c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1" t="s">
        <v>496</v>
      </c>
      <c r="CT70" s="29"/>
      <c r="CU70" s="29"/>
      <c r="CV70" s="29"/>
      <c r="CW70" s="29"/>
      <c r="CX70" s="29"/>
    </row>
    <row r="71" spans="1:102" s="16" customFormat="1" ht="39" customHeight="1" x14ac:dyDescent="0.2">
      <c r="A71" s="47" t="s">
        <v>686</v>
      </c>
      <c r="B71" s="8">
        <v>90</v>
      </c>
      <c r="C71" s="68" t="s">
        <v>228</v>
      </c>
      <c r="D71" s="68" t="s">
        <v>228</v>
      </c>
      <c r="E71" s="68" t="s">
        <v>309</v>
      </c>
      <c r="F71" s="47" t="s">
        <v>344</v>
      </c>
      <c r="G71" s="48">
        <v>876</v>
      </c>
      <c r="H71" s="49" t="s">
        <v>373</v>
      </c>
      <c r="I71" s="49">
        <v>1</v>
      </c>
      <c r="J71" s="4">
        <v>7</v>
      </c>
      <c r="K71" s="1" t="s">
        <v>394</v>
      </c>
      <c r="L71" s="8"/>
      <c r="M71" s="173">
        <v>251084.4</v>
      </c>
      <c r="N71" s="50" t="s">
        <v>505</v>
      </c>
      <c r="O71" s="8"/>
      <c r="P71" s="4" t="s">
        <v>405</v>
      </c>
      <c r="Q71" s="57" t="s">
        <v>417</v>
      </c>
      <c r="R71" s="1" t="s">
        <v>431</v>
      </c>
      <c r="S71" s="78"/>
      <c r="T71" s="5"/>
      <c r="U71" s="1" t="s">
        <v>435</v>
      </c>
      <c r="V71" s="8" t="s">
        <v>435</v>
      </c>
      <c r="W71" s="1" t="s">
        <v>435</v>
      </c>
      <c r="X71" s="1" t="s">
        <v>448</v>
      </c>
      <c r="Y71" s="1" t="s">
        <v>454</v>
      </c>
      <c r="Z71" s="4" t="s">
        <v>456</v>
      </c>
      <c r="AA71" s="173">
        <v>209237</v>
      </c>
      <c r="AB71" s="173">
        <f>AA71*1.2</f>
        <v>251084.4</v>
      </c>
      <c r="AC71" s="231">
        <f>AD71/1.2</f>
        <v>50000</v>
      </c>
      <c r="AD71" s="231">
        <v>60000</v>
      </c>
      <c r="AE71" s="1" t="s">
        <v>457</v>
      </c>
      <c r="AF71" s="1">
        <v>58</v>
      </c>
      <c r="AG71" s="11" t="s">
        <v>569</v>
      </c>
      <c r="AH71" s="50" t="s">
        <v>436</v>
      </c>
      <c r="AI71" s="8" t="s">
        <v>468</v>
      </c>
      <c r="AJ71" s="1"/>
      <c r="AK71" s="4" t="s">
        <v>480</v>
      </c>
      <c r="AL71" s="29"/>
      <c r="AM71" s="4" t="s">
        <v>481</v>
      </c>
      <c r="AN71" s="204">
        <f t="shared" si="22"/>
        <v>50000</v>
      </c>
      <c r="AO71" s="1" t="s">
        <v>483</v>
      </c>
      <c r="AP71" s="164" t="s">
        <v>1280</v>
      </c>
      <c r="AQ71" s="1" t="s">
        <v>436</v>
      </c>
      <c r="AR71" s="52"/>
      <c r="AS71" s="29"/>
      <c r="AT71" s="29"/>
      <c r="AU71" s="29"/>
      <c r="AV71" s="53">
        <v>31907585523</v>
      </c>
      <c r="AW71" s="50" t="s">
        <v>1424</v>
      </c>
      <c r="AX71" s="8" t="s">
        <v>706</v>
      </c>
      <c r="AY71" s="4" t="s">
        <v>735</v>
      </c>
      <c r="AZ71" s="29"/>
      <c r="BA71" s="29"/>
      <c r="BB71" s="185">
        <f>BC71/1.2</f>
        <v>206448.89166666669</v>
      </c>
      <c r="BC71" s="213">
        <v>247738.67</v>
      </c>
      <c r="BD71" s="173">
        <f>BE71/1.2</f>
        <v>50000</v>
      </c>
      <c r="BE71" s="173">
        <v>60000</v>
      </c>
      <c r="BF71" s="8" t="s">
        <v>436</v>
      </c>
      <c r="BG71" s="8" t="s">
        <v>436</v>
      </c>
      <c r="BH71" s="75">
        <v>43511</v>
      </c>
      <c r="BI71" s="1" t="s">
        <v>1343</v>
      </c>
      <c r="BJ71" s="58">
        <v>2</v>
      </c>
      <c r="BK71" s="58">
        <v>0</v>
      </c>
      <c r="BL71" s="58">
        <v>0</v>
      </c>
      <c r="BM71" s="2" t="s">
        <v>491</v>
      </c>
      <c r="BN71" s="8">
        <v>0</v>
      </c>
      <c r="BO71" s="8">
        <v>0</v>
      </c>
      <c r="BP71" s="29"/>
      <c r="BQ71" s="29"/>
      <c r="BR71" s="209">
        <f>BS71/1.2</f>
        <v>167493.49166666667</v>
      </c>
      <c r="BS71" s="200">
        <v>200992.19</v>
      </c>
      <c r="BT71" s="209">
        <f>BU71/1.2</f>
        <v>50000</v>
      </c>
      <c r="BU71" s="231">
        <v>60000</v>
      </c>
      <c r="BV71" s="2" t="s">
        <v>618</v>
      </c>
      <c r="BW71" s="4" t="s">
        <v>620</v>
      </c>
      <c r="BX71" s="2" t="s">
        <v>583</v>
      </c>
      <c r="BY71" s="11">
        <v>43558</v>
      </c>
      <c r="BZ71" s="176" t="s">
        <v>621</v>
      </c>
      <c r="CA71" s="69"/>
      <c r="CB71" s="2"/>
      <c r="CC71" s="69"/>
      <c r="CD71" s="2"/>
      <c r="CE71" s="190">
        <v>167493.49</v>
      </c>
      <c r="CF71" s="173">
        <v>200992.19</v>
      </c>
      <c r="CG71" s="190">
        <f>CH71/1.2</f>
        <v>50000</v>
      </c>
      <c r="CH71" s="173">
        <v>60000</v>
      </c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1" t="s">
        <v>496</v>
      </c>
      <c r="CT71" s="29"/>
      <c r="CU71" s="29"/>
      <c r="CV71" s="29"/>
      <c r="CW71" s="29"/>
      <c r="CX71" s="29"/>
    </row>
    <row r="72" spans="1:102" s="16" customFormat="1" ht="26.25" customHeight="1" x14ac:dyDescent="0.2">
      <c r="A72" s="47" t="s">
        <v>946</v>
      </c>
      <c r="B72" s="8">
        <v>91</v>
      </c>
      <c r="C72" s="68" t="s">
        <v>228</v>
      </c>
      <c r="D72" s="68" t="s">
        <v>228</v>
      </c>
      <c r="E72" s="68" t="s">
        <v>309</v>
      </c>
      <c r="F72" s="47" t="s">
        <v>344</v>
      </c>
      <c r="G72" s="48">
        <v>876</v>
      </c>
      <c r="H72" s="49" t="s">
        <v>373</v>
      </c>
      <c r="I72" s="49">
        <v>1</v>
      </c>
      <c r="J72" s="4">
        <v>7</v>
      </c>
      <c r="K72" s="1" t="s">
        <v>394</v>
      </c>
      <c r="L72" s="8"/>
      <c r="M72" s="173">
        <v>150480</v>
      </c>
      <c r="N72" s="50" t="s">
        <v>505</v>
      </c>
      <c r="O72" s="8"/>
      <c r="P72" s="4" t="s">
        <v>903</v>
      </c>
      <c r="Q72" s="57" t="s">
        <v>427</v>
      </c>
      <c r="R72" s="1" t="s">
        <v>431</v>
      </c>
      <c r="S72" s="78"/>
      <c r="T72" s="5"/>
      <c r="U72" s="1" t="s">
        <v>435</v>
      </c>
      <c r="V72" s="8" t="s">
        <v>436</v>
      </c>
      <c r="W72" s="1" t="s">
        <v>435</v>
      </c>
      <c r="X72" s="1" t="s">
        <v>904</v>
      </c>
      <c r="Y72" s="1" t="s">
        <v>454</v>
      </c>
      <c r="Z72" s="4" t="s">
        <v>456</v>
      </c>
      <c r="AA72" s="173">
        <f>AB72/1.2</f>
        <v>125400</v>
      </c>
      <c r="AB72" s="173">
        <f>M72</f>
        <v>150480</v>
      </c>
      <c r="AC72" s="183">
        <f>AD72/1.2</f>
        <v>0</v>
      </c>
      <c r="AD72" s="183">
        <v>0</v>
      </c>
      <c r="AE72" s="1" t="s">
        <v>457</v>
      </c>
      <c r="AF72" s="1">
        <v>58</v>
      </c>
      <c r="AG72" s="11" t="s">
        <v>808</v>
      </c>
      <c r="AH72" s="50" t="s">
        <v>436</v>
      </c>
      <c r="AI72" s="8" t="s">
        <v>468</v>
      </c>
      <c r="AJ72" s="1"/>
      <c r="AK72" s="4" t="s">
        <v>1068</v>
      </c>
      <c r="AL72" s="29"/>
      <c r="AM72" s="4" t="s">
        <v>481</v>
      </c>
      <c r="AN72" s="184">
        <f t="shared" si="22"/>
        <v>0</v>
      </c>
      <c r="AO72" s="1" t="s">
        <v>483</v>
      </c>
      <c r="AP72" s="50" t="s">
        <v>1280</v>
      </c>
      <c r="AQ72" s="1" t="s">
        <v>436</v>
      </c>
      <c r="AR72" s="52"/>
      <c r="AS72" s="29"/>
      <c r="AT72" s="29"/>
      <c r="AU72" s="29"/>
      <c r="AV72" s="53"/>
      <c r="AW72" s="50"/>
      <c r="AX72" s="8"/>
      <c r="AY72" s="4"/>
      <c r="AZ72" s="29"/>
      <c r="BA72" s="29"/>
      <c r="BB72" s="189">
        <v>0</v>
      </c>
      <c r="BC72" s="190">
        <v>0</v>
      </c>
      <c r="BD72" s="190">
        <v>0</v>
      </c>
      <c r="BE72" s="190">
        <v>0</v>
      </c>
      <c r="BF72" s="8"/>
      <c r="BG72" s="8"/>
      <c r="BH72" s="75"/>
      <c r="BI72" s="1"/>
      <c r="BJ72" s="58"/>
      <c r="BK72" s="58"/>
      <c r="BL72" s="58"/>
      <c r="BM72" s="2"/>
      <c r="BN72" s="8"/>
      <c r="BO72" s="8"/>
      <c r="BP72" s="29"/>
      <c r="BQ72" s="29"/>
      <c r="BR72" s="209">
        <v>0</v>
      </c>
      <c r="BS72" s="209">
        <v>0</v>
      </c>
      <c r="BT72" s="209">
        <v>0</v>
      </c>
      <c r="BU72" s="209">
        <v>0</v>
      </c>
      <c r="BV72" s="2"/>
      <c r="BW72" s="4"/>
      <c r="BX72" s="2"/>
      <c r="BY72" s="11"/>
      <c r="BZ72" s="4"/>
      <c r="CA72" s="69"/>
      <c r="CB72" s="2"/>
      <c r="CC72" s="69"/>
      <c r="CD72" s="2"/>
      <c r="CE72" s="209">
        <v>0</v>
      </c>
      <c r="CF72" s="209">
        <v>0</v>
      </c>
      <c r="CG72" s="209">
        <v>0</v>
      </c>
      <c r="CH72" s="209">
        <v>0</v>
      </c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1" t="s">
        <v>496</v>
      </c>
      <c r="CT72" s="29"/>
      <c r="CU72" s="29"/>
      <c r="CV72" s="29"/>
      <c r="CW72" s="29"/>
      <c r="CX72" s="29"/>
    </row>
    <row r="73" spans="1:102" s="16" customFormat="1" ht="33.75" customHeight="1" x14ac:dyDescent="0.2">
      <c r="A73" s="47" t="s">
        <v>947</v>
      </c>
      <c r="B73" s="8">
        <v>92</v>
      </c>
      <c r="C73" s="68" t="s">
        <v>232</v>
      </c>
      <c r="D73" s="68" t="s">
        <v>268</v>
      </c>
      <c r="E73" s="68" t="s">
        <v>311</v>
      </c>
      <c r="F73" s="68" t="s">
        <v>358</v>
      </c>
      <c r="G73" s="68">
        <v>796</v>
      </c>
      <c r="H73" s="1" t="s">
        <v>1069</v>
      </c>
      <c r="I73" s="72">
        <v>2</v>
      </c>
      <c r="J73" s="72">
        <v>60</v>
      </c>
      <c r="K73" s="1" t="s">
        <v>392</v>
      </c>
      <c r="L73" s="8"/>
      <c r="M73" s="189">
        <v>180000</v>
      </c>
      <c r="N73" s="50" t="s">
        <v>505</v>
      </c>
      <c r="O73" s="8"/>
      <c r="P73" s="4" t="s">
        <v>428</v>
      </c>
      <c r="Q73" s="1" t="s">
        <v>417</v>
      </c>
      <c r="R73" s="72" t="s">
        <v>430</v>
      </c>
      <c r="S73" s="9" t="s">
        <v>537</v>
      </c>
      <c r="T73" s="5" t="s">
        <v>536</v>
      </c>
      <c r="U73" s="1" t="s">
        <v>436</v>
      </c>
      <c r="V73" s="8" t="s">
        <v>435</v>
      </c>
      <c r="W73" s="1" t="s">
        <v>436</v>
      </c>
      <c r="X73" s="1" t="s">
        <v>867</v>
      </c>
      <c r="Y73" s="72" t="s">
        <v>455</v>
      </c>
      <c r="Z73" s="4" t="s">
        <v>456</v>
      </c>
      <c r="AA73" s="190">
        <f>AB73/1.2</f>
        <v>150000</v>
      </c>
      <c r="AB73" s="209">
        <v>180000</v>
      </c>
      <c r="AC73" s="232">
        <f>AD73/1.2</f>
        <v>150000</v>
      </c>
      <c r="AD73" s="232">
        <f>M73</f>
        <v>180000</v>
      </c>
      <c r="AE73" s="72" t="s">
        <v>457</v>
      </c>
      <c r="AF73" s="72">
        <v>9</v>
      </c>
      <c r="AG73" s="11" t="s">
        <v>570</v>
      </c>
      <c r="AH73" s="167" t="s">
        <v>1045</v>
      </c>
      <c r="AI73" s="8" t="s">
        <v>468</v>
      </c>
      <c r="AJ73" s="72" t="s">
        <v>471</v>
      </c>
      <c r="AK73" s="4" t="s">
        <v>480</v>
      </c>
      <c r="AL73" s="29"/>
      <c r="AM73" s="168" t="s">
        <v>1400</v>
      </c>
      <c r="AN73" s="216">
        <f t="shared" si="22"/>
        <v>150000</v>
      </c>
      <c r="AO73" s="1" t="s">
        <v>483</v>
      </c>
      <c r="AP73" s="229" t="s">
        <v>436</v>
      </c>
      <c r="AQ73" s="72" t="s">
        <v>436</v>
      </c>
      <c r="AR73" s="52"/>
      <c r="AS73" s="29"/>
      <c r="AT73" s="29"/>
      <c r="AU73" s="29"/>
      <c r="AV73" s="53"/>
      <c r="AW73" s="8"/>
      <c r="AX73" s="8"/>
      <c r="AY73" s="77"/>
      <c r="AZ73" s="29"/>
      <c r="BA73" s="29"/>
      <c r="BB73" s="185">
        <f>BC73/1.2</f>
        <v>148500</v>
      </c>
      <c r="BC73" s="191">
        <v>178200</v>
      </c>
      <c r="BD73" s="189">
        <f>BE73/1.2</f>
        <v>148500</v>
      </c>
      <c r="BE73" s="189">
        <v>178200</v>
      </c>
      <c r="BF73" s="8" t="s">
        <v>436</v>
      </c>
      <c r="BG73" s="8" t="s">
        <v>436</v>
      </c>
      <c r="BH73" s="70" t="s">
        <v>1206</v>
      </c>
      <c r="BI73" s="1" t="s">
        <v>1344</v>
      </c>
      <c r="BJ73" s="76">
        <v>1</v>
      </c>
      <c r="BK73" s="76">
        <v>0</v>
      </c>
      <c r="BL73" s="76">
        <v>0</v>
      </c>
      <c r="BM73" s="249" t="s">
        <v>430</v>
      </c>
      <c r="BN73" s="8">
        <v>0</v>
      </c>
      <c r="BO73" s="8">
        <v>0</v>
      </c>
      <c r="BP73" s="29"/>
      <c r="BQ73" s="29"/>
      <c r="BR73" s="173">
        <f>BS73/1.2</f>
        <v>148500</v>
      </c>
      <c r="BS73" s="218">
        <v>178200</v>
      </c>
      <c r="BT73" s="191">
        <f>BU73/1.2</f>
        <v>148500</v>
      </c>
      <c r="BU73" s="191">
        <v>178200</v>
      </c>
      <c r="BV73" s="1" t="s">
        <v>537</v>
      </c>
      <c r="BW73" s="4" t="s">
        <v>622</v>
      </c>
      <c r="BX73" s="1" t="s">
        <v>583</v>
      </c>
      <c r="BY73" s="11" t="s">
        <v>1208</v>
      </c>
      <c r="BZ73" s="4" t="s">
        <v>1207</v>
      </c>
      <c r="CA73" s="6"/>
      <c r="CB73" s="6"/>
      <c r="CC73" s="6"/>
      <c r="CD73" s="6"/>
      <c r="CE73" s="191">
        <f>CF73/1.2</f>
        <v>148500</v>
      </c>
      <c r="CF73" s="191">
        <v>178200</v>
      </c>
      <c r="CG73" s="191">
        <f>CH73/1.2</f>
        <v>148500</v>
      </c>
      <c r="CH73" s="191">
        <v>178200</v>
      </c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1" t="s">
        <v>496</v>
      </c>
      <c r="CT73" s="29"/>
      <c r="CU73" s="29"/>
      <c r="CV73" s="29"/>
      <c r="CW73" s="29"/>
      <c r="CX73" s="29"/>
    </row>
    <row r="74" spans="1:102" s="16" customFormat="1" ht="42.75" customHeight="1" x14ac:dyDescent="0.2">
      <c r="A74" s="47" t="s">
        <v>948</v>
      </c>
      <c r="B74" s="8">
        <v>93</v>
      </c>
      <c r="C74" s="68" t="s">
        <v>233</v>
      </c>
      <c r="D74" s="120" t="s">
        <v>269</v>
      </c>
      <c r="E74" s="68" t="s">
        <v>868</v>
      </c>
      <c r="F74" s="68" t="s">
        <v>359</v>
      </c>
      <c r="G74" s="48">
        <v>876</v>
      </c>
      <c r="H74" s="49" t="s">
        <v>373</v>
      </c>
      <c r="I74" s="49">
        <v>1</v>
      </c>
      <c r="J74" s="72" t="s">
        <v>1128</v>
      </c>
      <c r="K74" s="1" t="s">
        <v>391</v>
      </c>
      <c r="L74" s="8"/>
      <c r="M74" s="190">
        <v>240000</v>
      </c>
      <c r="N74" s="50" t="s">
        <v>505</v>
      </c>
      <c r="O74" s="8"/>
      <c r="P74" s="4" t="s">
        <v>428</v>
      </c>
      <c r="Q74" s="49" t="s">
        <v>417</v>
      </c>
      <c r="R74" s="72" t="s">
        <v>431</v>
      </c>
      <c r="S74" s="9"/>
      <c r="T74" s="5"/>
      <c r="U74" s="72" t="s">
        <v>435</v>
      </c>
      <c r="V74" s="8" t="s">
        <v>435</v>
      </c>
      <c r="W74" s="72" t="s">
        <v>435</v>
      </c>
      <c r="X74" s="1" t="s">
        <v>826</v>
      </c>
      <c r="Y74" s="72" t="s">
        <v>454</v>
      </c>
      <c r="Z74" s="4" t="s">
        <v>456</v>
      </c>
      <c r="AA74" s="190">
        <f>AB74/1.2</f>
        <v>200000</v>
      </c>
      <c r="AB74" s="190">
        <f>M74</f>
        <v>240000</v>
      </c>
      <c r="AC74" s="169">
        <f>AD74/1.2</f>
        <v>200000</v>
      </c>
      <c r="AD74" s="169">
        <f>M74</f>
        <v>240000</v>
      </c>
      <c r="AE74" s="4" t="s">
        <v>457</v>
      </c>
      <c r="AF74" s="1">
        <v>19</v>
      </c>
      <c r="AG74" s="11">
        <v>43906</v>
      </c>
      <c r="AH74" s="50" t="s">
        <v>436</v>
      </c>
      <c r="AI74" s="8" t="s">
        <v>468</v>
      </c>
      <c r="AJ74" s="1"/>
      <c r="AK74" s="4" t="s">
        <v>1131</v>
      </c>
      <c r="AL74" s="29"/>
      <c r="AM74" s="1" t="s">
        <v>481</v>
      </c>
      <c r="AN74" s="210">
        <f t="shared" si="22"/>
        <v>200000</v>
      </c>
      <c r="AO74" s="72" t="s">
        <v>483</v>
      </c>
      <c r="AP74" s="50" t="s">
        <v>1280</v>
      </c>
      <c r="AQ74" s="4" t="s">
        <v>436</v>
      </c>
      <c r="AR74" s="52"/>
      <c r="AS74" s="29"/>
      <c r="AT74" s="29"/>
      <c r="AU74" s="29"/>
      <c r="AV74" s="53">
        <v>32008880912</v>
      </c>
      <c r="AW74" s="80">
        <v>43875</v>
      </c>
      <c r="AX74" s="54" t="s">
        <v>732</v>
      </c>
      <c r="AY74" s="4" t="s">
        <v>1214</v>
      </c>
      <c r="AZ74" s="29"/>
      <c r="BA74" s="29"/>
      <c r="BB74" s="189">
        <f>BC74/1.2</f>
        <v>199850</v>
      </c>
      <c r="BC74" s="226">
        <v>239820</v>
      </c>
      <c r="BD74" s="190">
        <f>BE74/1.2</f>
        <v>199850</v>
      </c>
      <c r="BE74" s="190">
        <v>239820</v>
      </c>
      <c r="BF74" s="29"/>
      <c r="BG74" s="29"/>
      <c r="BH74" s="81">
        <v>43892</v>
      </c>
      <c r="BI74" s="1" t="s">
        <v>1345</v>
      </c>
      <c r="BJ74" s="76">
        <v>0</v>
      </c>
      <c r="BK74" s="76">
        <v>0</v>
      </c>
      <c r="BL74" s="76">
        <v>0</v>
      </c>
      <c r="BM74" s="72" t="s">
        <v>1215</v>
      </c>
      <c r="BN74" s="8">
        <v>0</v>
      </c>
      <c r="BO74" s="8">
        <v>0</v>
      </c>
      <c r="BP74" s="29"/>
      <c r="BQ74" s="29"/>
      <c r="BR74" s="209">
        <v>0</v>
      </c>
      <c r="BS74" s="209">
        <v>0</v>
      </c>
      <c r="BT74" s="209">
        <v>0</v>
      </c>
      <c r="BU74" s="232">
        <v>0</v>
      </c>
      <c r="BV74" s="1"/>
      <c r="BW74" s="1"/>
      <c r="BX74" s="1"/>
      <c r="BY74" s="11"/>
      <c r="BZ74" s="1"/>
      <c r="CA74" s="69"/>
      <c r="CB74" s="69"/>
      <c r="CC74" s="74"/>
      <c r="CD74" s="69"/>
      <c r="CE74" s="190">
        <v>0</v>
      </c>
      <c r="CF74" s="190">
        <v>0</v>
      </c>
      <c r="CG74" s="189">
        <v>0</v>
      </c>
      <c r="CH74" s="190">
        <v>0</v>
      </c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4" t="s">
        <v>496</v>
      </c>
      <c r="CT74" s="29"/>
      <c r="CU74" s="29"/>
      <c r="CV74" s="29"/>
      <c r="CW74" s="29"/>
      <c r="CX74" s="29"/>
    </row>
    <row r="75" spans="1:102" s="16" customFormat="1" ht="43.5" customHeight="1" x14ac:dyDescent="0.2">
      <c r="A75" s="47" t="s">
        <v>687</v>
      </c>
      <c r="B75" s="8">
        <v>94</v>
      </c>
      <c r="C75" s="68" t="s">
        <v>234</v>
      </c>
      <c r="D75" s="68" t="s">
        <v>270</v>
      </c>
      <c r="E75" s="48" t="s">
        <v>312</v>
      </c>
      <c r="F75" s="48" t="s">
        <v>360</v>
      </c>
      <c r="G75" s="48">
        <v>876</v>
      </c>
      <c r="H75" s="49" t="s">
        <v>373</v>
      </c>
      <c r="I75" s="49">
        <v>1</v>
      </c>
      <c r="J75" s="49">
        <v>60</v>
      </c>
      <c r="K75" s="1" t="s">
        <v>392</v>
      </c>
      <c r="L75" s="8"/>
      <c r="M75" s="187">
        <v>2999661.84</v>
      </c>
      <c r="N75" s="50" t="s">
        <v>505</v>
      </c>
      <c r="O75" s="8"/>
      <c r="P75" s="1" t="s">
        <v>416</v>
      </c>
      <c r="Q75" s="49" t="s">
        <v>809</v>
      </c>
      <c r="R75" s="49" t="s">
        <v>430</v>
      </c>
      <c r="S75" s="51" t="s">
        <v>539</v>
      </c>
      <c r="T75" s="5" t="s">
        <v>538</v>
      </c>
      <c r="U75" s="1" t="s">
        <v>436</v>
      </c>
      <c r="V75" s="8" t="s">
        <v>435</v>
      </c>
      <c r="W75" s="1" t="s">
        <v>436</v>
      </c>
      <c r="X75" s="4" t="s">
        <v>443</v>
      </c>
      <c r="Y75" s="4" t="s">
        <v>436</v>
      </c>
      <c r="Z75" s="4" t="s">
        <v>456</v>
      </c>
      <c r="AA75" s="173">
        <f>AB75/1.2</f>
        <v>2499718.2000000002</v>
      </c>
      <c r="AB75" s="205">
        <v>2999661.84</v>
      </c>
      <c r="AC75" s="231">
        <f>AD75/1.2</f>
        <v>610950.83333333337</v>
      </c>
      <c r="AD75" s="206">
        <v>733141</v>
      </c>
      <c r="AE75" s="4" t="s">
        <v>458</v>
      </c>
      <c r="AF75" s="4" t="s">
        <v>467</v>
      </c>
      <c r="AG75" s="11" t="s">
        <v>564</v>
      </c>
      <c r="AH75" s="50" t="s">
        <v>436</v>
      </c>
      <c r="AI75" s="8" t="s">
        <v>468</v>
      </c>
      <c r="AJ75" s="1" t="s">
        <v>478</v>
      </c>
      <c r="AK75" s="4" t="s">
        <v>480</v>
      </c>
      <c r="AL75" s="29"/>
      <c r="AM75" s="4" t="s">
        <v>481</v>
      </c>
      <c r="AN75" s="204">
        <f t="shared" si="22"/>
        <v>610950.83333333337</v>
      </c>
      <c r="AO75" s="4" t="s">
        <v>483</v>
      </c>
      <c r="AP75" s="62" t="s">
        <v>436</v>
      </c>
      <c r="AQ75" s="4" t="s">
        <v>436</v>
      </c>
      <c r="AR75" s="52"/>
      <c r="AS75" s="29"/>
      <c r="AT75" s="29"/>
      <c r="AU75" s="29"/>
      <c r="AV75" s="53"/>
      <c r="AW75" s="82"/>
      <c r="AX75" s="98"/>
      <c r="AY75" s="4"/>
      <c r="AZ75" s="29"/>
      <c r="BA75" s="29"/>
      <c r="BB75" s="185">
        <f>BC75/1.2</f>
        <v>2499718.2000000002</v>
      </c>
      <c r="BC75" s="187">
        <v>2999661.84</v>
      </c>
      <c r="BD75" s="173">
        <f>BE75/1.2</f>
        <v>610951.16666666674</v>
      </c>
      <c r="BE75" s="187">
        <v>733141.4</v>
      </c>
      <c r="BF75" s="29"/>
      <c r="BG75" s="29"/>
      <c r="BH75" s="57">
        <v>43252</v>
      </c>
      <c r="BI75" s="1" t="s">
        <v>1346</v>
      </c>
      <c r="BJ75" s="58">
        <v>1</v>
      </c>
      <c r="BK75" s="58">
        <v>0</v>
      </c>
      <c r="BL75" s="58">
        <v>0</v>
      </c>
      <c r="BM75" s="249" t="s">
        <v>430</v>
      </c>
      <c r="BN75" s="8">
        <v>0</v>
      </c>
      <c r="BO75" s="8">
        <v>0</v>
      </c>
      <c r="BP75" s="29"/>
      <c r="BQ75" s="29"/>
      <c r="BR75" s="173">
        <f>BS75/1.2</f>
        <v>2499718.2000000002</v>
      </c>
      <c r="BS75" s="173">
        <v>2999661.84</v>
      </c>
      <c r="BT75" s="173">
        <f>BU75/1.2</f>
        <v>610951.16666666674</v>
      </c>
      <c r="BU75" s="173">
        <v>733141.4</v>
      </c>
      <c r="BV75" s="4" t="s">
        <v>539</v>
      </c>
      <c r="BW75" s="4" t="s">
        <v>623</v>
      </c>
      <c r="BX75" s="4" t="s">
        <v>436</v>
      </c>
      <c r="BY75" s="11">
        <v>43252</v>
      </c>
      <c r="BZ75" s="4" t="s">
        <v>624</v>
      </c>
      <c r="CA75" s="2"/>
      <c r="CB75" s="2"/>
      <c r="CC75" s="2"/>
      <c r="CD75" s="2"/>
      <c r="CE75" s="173">
        <f>CF75/1.2</f>
        <v>1982341.6583333337</v>
      </c>
      <c r="CF75" s="173">
        <v>2378809.9900000002</v>
      </c>
      <c r="CG75" s="173">
        <f>CH75/1.2</f>
        <v>610951.16666666674</v>
      </c>
      <c r="CH75" s="173">
        <v>733141.4</v>
      </c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4" t="s">
        <v>503</v>
      </c>
      <c r="CT75" s="29"/>
      <c r="CU75" s="29"/>
      <c r="CV75" s="29"/>
      <c r="CW75" s="29"/>
      <c r="CX75" s="29"/>
    </row>
    <row r="76" spans="1:102" s="16" customFormat="1" ht="31.5" customHeight="1" x14ac:dyDescent="0.2">
      <c r="A76" s="47" t="s">
        <v>949</v>
      </c>
      <c r="B76" s="8">
        <v>95</v>
      </c>
      <c r="C76" s="68" t="s">
        <v>224</v>
      </c>
      <c r="D76" s="120" t="s">
        <v>239</v>
      </c>
      <c r="E76" s="68" t="s">
        <v>313</v>
      </c>
      <c r="F76" s="68" t="s">
        <v>1103</v>
      </c>
      <c r="G76" s="48">
        <v>876</v>
      </c>
      <c r="H76" s="49" t="s">
        <v>373</v>
      </c>
      <c r="I76" s="49" t="s">
        <v>42</v>
      </c>
      <c r="J76" s="72">
        <v>60</v>
      </c>
      <c r="K76" s="1" t="s">
        <v>392</v>
      </c>
      <c r="L76" s="8"/>
      <c r="M76" s="190">
        <v>122200</v>
      </c>
      <c r="N76" s="50" t="s">
        <v>505</v>
      </c>
      <c r="O76" s="8"/>
      <c r="P76" s="49" t="s">
        <v>795</v>
      </c>
      <c r="Q76" s="4" t="s">
        <v>425</v>
      </c>
      <c r="R76" s="72" t="s">
        <v>430</v>
      </c>
      <c r="S76" s="9" t="s">
        <v>540</v>
      </c>
      <c r="T76" s="5" t="s">
        <v>531</v>
      </c>
      <c r="U76" s="1" t="s">
        <v>436</v>
      </c>
      <c r="V76" s="8" t="s">
        <v>435</v>
      </c>
      <c r="W76" s="1" t="s">
        <v>436</v>
      </c>
      <c r="X76" s="1" t="s">
        <v>823</v>
      </c>
      <c r="Y76" s="72" t="s">
        <v>436</v>
      </c>
      <c r="Z76" s="4" t="s">
        <v>456</v>
      </c>
      <c r="AA76" s="190">
        <v>122200</v>
      </c>
      <c r="AB76" s="209">
        <v>122200</v>
      </c>
      <c r="AC76" s="232">
        <v>60000</v>
      </c>
      <c r="AD76" s="232">
        <v>60000</v>
      </c>
      <c r="AE76" s="4" t="s">
        <v>458</v>
      </c>
      <c r="AF76" s="1" t="s">
        <v>460</v>
      </c>
      <c r="AG76" s="11">
        <v>43916</v>
      </c>
      <c r="AH76" s="50" t="s">
        <v>436</v>
      </c>
      <c r="AI76" s="8" t="s">
        <v>468</v>
      </c>
      <c r="AJ76" s="1" t="s">
        <v>471</v>
      </c>
      <c r="AK76" s="4" t="s">
        <v>480</v>
      </c>
      <c r="AL76" s="29"/>
      <c r="AM76" s="1" t="s">
        <v>481</v>
      </c>
      <c r="AN76" s="216">
        <f t="shared" si="22"/>
        <v>60000</v>
      </c>
      <c r="AO76" s="72" t="s">
        <v>483</v>
      </c>
      <c r="AP76" s="4" t="s">
        <v>436</v>
      </c>
      <c r="AQ76" s="4" t="s">
        <v>436</v>
      </c>
      <c r="AR76" s="52"/>
      <c r="AS76" s="29"/>
      <c r="AT76" s="29"/>
      <c r="AU76" s="29"/>
      <c r="AV76" s="53"/>
      <c r="AW76" s="8"/>
      <c r="AX76" s="8"/>
      <c r="AY76" s="77"/>
      <c r="AZ76" s="29"/>
      <c r="BA76" s="29"/>
      <c r="BB76" s="190">
        <v>122000</v>
      </c>
      <c r="BC76" s="190">
        <v>122000</v>
      </c>
      <c r="BD76" s="232">
        <f>BE76</f>
        <v>60000</v>
      </c>
      <c r="BE76" s="232">
        <v>60000</v>
      </c>
      <c r="BF76" s="8" t="s">
        <v>436</v>
      </c>
      <c r="BG76" s="8" t="s">
        <v>436</v>
      </c>
      <c r="BH76" s="81">
        <v>43910</v>
      </c>
      <c r="BI76" s="1" t="s">
        <v>1347</v>
      </c>
      <c r="BJ76" s="76">
        <v>1</v>
      </c>
      <c r="BK76" s="76">
        <v>0</v>
      </c>
      <c r="BL76" s="76">
        <v>0</v>
      </c>
      <c r="BM76" s="249" t="s">
        <v>430</v>
      </c>
      <c r="BN76" s="8">
        <v>0</v>
      </c>
      <c r="BO76" s="8">
        <v>0</v>
      </c>
      <c r="BP76" s="29"/>
      <c r="BQ76" s="29"/>
      <c r="BR76" s="173">
        <v>122000</v>
      </c>
      <c r="BS76" s="191">
        <v>122000</v>
      </c>
      <c r="BT76" s="189">
        <v>60000</v>
      </c>
      <c r="BU76" s="190">
        <v>60000</v>
      </c>
      <c r="BV76" s="1" t="s">
        <v>543</v>
      </c>
      <c r="BW76" s="4" t="s">
        <v>531</v>
      </c>
      <c r="BX76" s="1" t="s">
        <v>436</v>
      </c>
      <c r="BY76" s="11">
        <v>43910</v>
      </c>
      <c r="BZ76" s="4" t="s">
        <v>1241</v>
      </c>
      <c r="CA76" s="69"/>
      <c r="CB76" s="69"/>
      <c r="CC76" s="74"/>
      <c r="CD76" s="69"/>
      <c r="CE76" s="190">
        <v>122000</v>
      </c>
      <c r="CF76" s="190">
        <v>122000</v>
      </c>
      <c r="CG76" s="189">
        <v>60000</v>
      </c>
      <c r="CH76" s="190">
        <v>60000</v>
      </c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4" t="s">
        <v>496</v>
      </c>
      <c r="CT76" s="29"/>
      <c r="CU76" s="29"/>
      <c r="CV76" s="29"/>
      <c r="CW76" s="29"/>
      <c r="CX76" s="29"/>
    </row>
    <row r="77" spans="1:102" s="16" customFormat="1" ht="41.25" customHeight="1" x14ac:dyDescent="0.2">
      <c r="A77" s="47" t="s">
        <v>950</v>
      </c>
      <c r="B77" s="8">
        <v>96</v>
      </c>
      <c r="C77" s="68" t="s">
        <v>235</v>
      </c>
      <c r="D77" s="68" t="s">
        <v>235</v>
      </c>
      <c r="E77" s="68" t="s">
        <v>314</v>
      </c>
      <c r="F77" s="68" t="s">
        <v>356</v>
      </c>
      <c r="G77" s="48">
        <v>876</v>
      </c>
      <c r="H77" s="49" t="s">
        <v>373</v>
      </c>
      <c r="I77" s="49" t="s">
        <v>42</v>
      </c>
      <c r="J77" s="72">
        <v>60.07</v>
      </c>
      <c r="K77" s="1" t="s">
        <v>391</v>
      </c>
      <c r="L77" s="8"/>
      <c r="M77" s="190">
        <v>271200</v>
      </c>
      <c r="N77" s="50" t="s">
        <v>505</v>
      </c>
      <c r="O77" s="8"/>
      <c r="P77" s="4" t="s">
        <v>426</v>
      </c>
      <c r="Q77" s="49" t="s">
        <v>417</v>
      </c>
      <c r="R77" s="72" t="s">
        <v>431</v>
      </c>
      <c r="S77" s="9"/>
      <c r="T77" s="5"/>
      <c r="U77" s="1" t="s">
        <v>435</v>
      </c>
      <c r="V77" s="8" t="s">
        <v>435</v>
      </c>
      <c r="W77" s="1" t="s">
        <v>435</v>
      </c>
      <c r="X77" s="1" t="s">
        <v>801</v>
      </c>
      <c r="Y77" s="72" t="s">
        <v>436</v>
      </c>
      <c r="Z77" s="4" t="s">
        <v>456</v>
      </c>
      <c r="AA77" s="190">
        <f>AB77/1.2</f>
        <v>226000</v>
      </c>
      <c r="AB77" s="190">
        <f t="shared" ref="AB77:AB92" si="23">M77</f>
        <v>271200</v>
      </c>
      <c r="AC77" s="232">
        <f>AD77/1.2</f>
        <v>226000</v>
      </c>
      <c r="AD77" s="232">
        <f t="shared" ref="AD77:AD89" si="24">M77</f>
        <v>271200</v>
      </c>
      <c r="AE77" s="4" t="s">
        <v>457</v>
      </c>
      <c r="AF77" s="1">
        <v>39</v>
      </c>
      <c r="AG77" s="11">
        <v>43851</v>
      </c>
      <c r="AH77" s="50" t="s">
        <v>436</v>
      </c>
      <c r="AI77" s="8" t="s">
        <v>468</v>
      </c>
      <c r="AJ77" s="1" t="s">
        <v>471</v>
      </c>
      <c r="AK77" s="4" t="s">
        <v>480</v>
      </c>
      <c r="AL77" s="29"/>
      <c r="AM77" s="1" t="s">
        <v>481</v>
      </c>
      <c r="AN77" s="216">
        <f t="shared" si="22"/>
        <v>226000</v>
      </c>
      <c r="AO77" s="72" t="s">
        <v>483</v>
      </c>
      <c r="AP77" s="164" t="s">
        <v>1280</v>
      </c>
      <c r="AQ77" s="4" t="s">
        <v>436</v>
      </c>
      <c r="AR77" s="52"/>
      <c r="AS77" s="29"/>
      <c r="AT77" s="29"/>
      <c r="AU77" s="29"/>
      <c r="AV77" s="53" t="s">
        <v>1151</v>
      </c>
      <c r="AW77" s="82">
        <v>43859</v>
      </c>
      <c r="AX77" s="98" t="s">
        <v>990</v>
      </c>
      <c r="AY77" s="4" t="s">
        <v>1152</v>
      </c>
      <c r="AZ77" s="29"/>
      <c r="BA77" s="29"/>
      <c r="BB77" s="185">
        <f>BC77/1.2</f>
        <v>226000</v>
      </c>
      <c r="BC77" s="191">
        <v>271200</v>
      </c>
      <c r="BD77" s="190">
        <f>BE77/1.2</f>
        <v>226000</v>
      </c>
      <c r="BE77" s="190">
        <v>271200</v>
      </c>
      <c r="BF77" s="8" t="s">
        <v>436</v>
      </c>
      <c r="BG77" s="8" t="s">
        <v>436</v>
      </c>
      <c r="BH77" s="81">
        <v>43879</v>
      </c>
      <c r="BI77" s="1" t="s">
        <v>1348</v>
      </c>
      <c r="BJ77" s="76">
        <v>1</v>
      </c>
      <c r="BK77" s="76">
        <v>0</v>
      </c>
      <c r="BL77" s="76">
        <v>0</v>
      </c>
      <c r="BM77" s="249" t="s">
        <v>493</v>
      </c>
      <c r="BN77" s="8">
        <v>0</v>
      </c>
      <c r="BO77" s="8">
        <v>0</v>
      </c>
      <c r="BP77" s="102">
        <v>0</v>
      </c>
      <c r="BQ77" s="102">
        <v>0</v>
      </c>
      <c r="BR77" s="200">
        <v>206125</v>
      </c>
      <c r="BS77" s="209">
        <v>206125</v>
      </c>
      <c r="BT77" s="209">
        <v>206125</v>
      </c>
      <c r="BU77" s="209">
        <f>BS77</f>
        <v>206125</v>
      </c>
      <c r="BV77" s="1" t="s">
        <v>1153</v>
      </c>
      <c r="BW77" s="4" t="s">
        <v>1154</v>
      </c>
      <c r="BX77" s="1" t="s">
        <v>576</v>
      </c>
      <c r="BY77" s="11">
        <v>43893</v>
      </c>
      <c r="BZ77" s="4" t="s">
        <v>1219</v>
      </c>
      <c r="CA77" s="69"/>
      <c r="CB77" s="69"/>
      <c r="CC77" s="74"/>
      <c r="CD77" s="69"/>
      <c r="CE77" s="173">
        <v>206125</v>
      </c>
      <c r="CF77" s="191">
        <v>206125</v>
      </c>
      <c r="CG77" s="189">
        <v>206125</v>
      </c>
      <c r="CH77" s="190">
        <v>206125</v>
      </c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4" t="s">
        <v>496</v>
      </c>
      <c r="CT77" s="29"/>
      <c r="CU77" s="29"/>
      <c r="CV77" s="29"/>
      <c r="CW77" s="29"/>
      <c r="CX77" s="29"/>
    </row>
    <row r="78" spans="1:102" s="16" customFormat="1" ht="45.75" customHeight="1" x14ac:dyDescent="0.2">
      <c r="A78" s="47" t="s">
        <v>951</v>
      </c>
      <c r="B78" s="8">
        <v>97</v>
      </c>
      <c r="C78" s="68" t="s">
        <v>236</v>
      </c>
      <c r="D78" s="68" t="s">
        <v>271</v>
      </c>
      <c r="E78" s="68" t="s">
        <v>315</v>
      </c>
      <c r="F78" s="68" t="s">
        <v>315</v>
      </c>
      <c r="G78" s="48">
        <v>876</v>
      </c>
      <c r="H78" s="49" t="s">
        <v>373</v>
      </c>
      <c r="I78" s="49" t="s">
        <v>42</v>
      </c>
      <c r="J78" s="72">
        <v>60</v>
      </c>
      <c r="K78" s="1" t="s">
        <v>392</v>
      </c>
      <c r="L78" s="8"/>
      <c r="M78" s="190">
        <v>274200</v>
      </c>
      <c r="N78" s="50" t="s">
        <v>505</v>
      </c>
      <c r="O78" s="8"/>
      <c r="P78" s="49" t="s">
        <v>795</v>
      </c>
      <c r="Q78" s="49" t="s">
        <v>417</v>
      </c>
      <c r="R78" s="72" t="s">
        <v>431</v>
      </c>
      <c r="S78" s="9"/>
      <c r="T78" s="5"/>
      <c r="U78" s="72" t="s">
        <v>435</v>
      </c>
      <c r="V78" s="8" t="s">
        <v>435</v>
      </c>
      <c r="W78" s="72" t="s">
        <v>435</v>
      </c>
      <c r="X78" s="1" t="s">
        <v>872</v>
      </c>
      <c r="Y78" s="72" t="s">
        <v>455</v>
      </c>
      <c r="Z78" s="4" t="s">
        <v>456</v>
      </c>
      <c r="AA78" s="190">
        <f>AB78/1.2</f>
        <v>228500</v>
      </c>
      <c r="AB78" s="190">
        <f t="shared" si="23"/>
        <v>274200</v>
      </c>
      <c r="AC78" s="169">
        <f>AD78/1.2</f>
        <v>228500</v>
      </c>
      <c r="AD78" s="169">
        <f t="shared" si="24"/>
        <v>274200</v>
      </c>
      <c r="AE78" s="4" t="s">
        <v>457</v>
      </c>
      <c r="AF78" s="1">
        <v>40</v>
      </c>
      <c r="AG78" s="11">
        <v>43941</v>
      </c>
      <c r="AH78" s="50" t="s">
        <v>436</v>
      </c>
      <c r="AI78" s="8" t="s">
        <v>468</v>
      </c>
      <c r="AJ78" s="1"/>
      <c r="AK78" s="4" t="s">
        <v>1131</v>
      </c>
      <c r="AL78" s="29"/>
      <c r="AM78" s="1" t="s">
        <v>481</v>
      </c>
      <c r="AN78" s="210">
        <f t="shared" si="22"/>
        <v>228500</v>
      </c>
      <c r="AO78" s="1" t="s">
        <v>483</v>
      </c>
      <c r="AP78" s="50" t="s">
        <v>1280</v>
      </c>
      <c r="AQ78" s="4" t="s">
        <v>436</v>
      </c>
      <c r="AR78" s="52"/>
      <c r="AS78" s="29"/>
      <c r="AT78" s="29"/>
      <c r="AU78" s="29"/>
      <c r="AV78" s="53">
        <v>32009040129</v>
      </c>
      <c r="AW78" s="82">
        <v>43917</v>
      </c>
      <c r="AX78" s="121" t="s">
        <v>996</v>
      </c>
      <c r="AY78" s="4" t="s">
        <v>1268</v>
      </c>
      <c r="AZ78" s="29"/>
      <c r="BA78" s="29"/>
      <c r="BB78" s="189">
        <f>BC78/1.2</f>
        <v>228887.5</v>
      </c>
      <c r="BC78" s="191">
        <v>274665</v>
      </c>
      <c r="BD78" s="190">
        <f>BE78/1.2</f>
        <v>228887.5</v>
      </c>
      <c r="BE78" s="190">
        <v>274665</v>
      </c>
      <c r="BF78" s="8" t="s">
        <v>436</v>
      </c>
      <c r="BG78" s="8" t="s">
        <v>436</v>
      </c>
      <c r="BH78" s="70" t="s">
        <v>1290</v>
      </c>
      <c r="BI78" s="70" t="s">
        <v>1349</v>
      </c>
      <c r="BJ78" s="76">
        <v>1</v>
      </c>
      <c r="BK78" s="76">
        <v>1</v>
      </c>
      <c r="BL78" s="76">
        <v>0</v>
      </c>
      <c r="BM78" s="72" t="s">
        <v>493</v>
      </c>
      <c r="BN78" s="8">
        <v>0</v>
      </c>
      <c r="BO78" s="8">
        <v>0</v>
      </c>
      <c r="BP78" s="99"/>
      <c r="BQ78" s="99"/>
      <c r="BR78" s="209">
        <v>0</v>
      </c>
      <c r="BS78" s="209">
        <v>0</v>
      </c>
      <c r="BT78" s="209">
        <v>0</v>
      </c>
      <c r="BU78" s="232">
        <v>0</v>
      </c>
      <c r="BV78" s="1"/>
      <c r="BW78" s="1"/>
      <c r="BX78" s="1"/>
      <c r="BY78" s="11"/>
      <c r="BZ78" s="1"/>
      <c r="CA78" s="69"/>
      <c r="CB78" s="69"/>
      <c r="CC78" s="74"/>
      <c r="CD78" s="69"/>
      <c r="CE78" s="190">
        <v>0</v>
      </c>
      <c r="CF78" s="190">
        <v>0</v>
      </c>
      <c r="CG78" s="189">
        <v>0</v>
      </c>
      <c r="CH78" s="190">
        <v>0</v>
      </c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1" t="s">
        <v>501</v>
      </c>
      <c r="CT78" s="29"/>
      <c r="CU78" s="29"/>
      <c r="CV78" s="29"/>
      <c r="CW78" s="29"/>
      <c r="CX78" s="29"/>
    </row>
    <row r="79" spans="1:102" s="16" customFormat="1" ht="32.25" customHeight="1" x14ac:dyDescent="0.2">
      <c r="A79" s="47" t="s">
        <v>952</v>
      </c>
      <c r="B79" s="8">
        <v>98</v>
      </c>
      <c r="C79" s="68" t="s">
        <v>238</v>
      </c>
      <c r="D79" s="68" t="s">
        <v>272</v>
      </c>
      <c r="E79" s="68" t="s">
        <v>316</v>
      </c>
      <c r="F79" s="68" t="s">
        <v>361</v>
      </c>
      <c r="G79" s="48">
        <v>876</v>
      </c>
      <c r="H79" s="49" t="s">
        <v>373</v>
      </c>
      <c r="I79" s="49" t="s">
        <v>42</v>
      </c>
      <c r="J79" s="72">
        <v>60.07</v>
      </c>
      <c r="K79" s="1" t="s">
        <v>391</v>
      </c>
      <c r="L79" s="8"/>
      <c r="M79" s="190">
        <v>542400</v>
      </c>
      <c r="N79" s="50" t="s">
        <v>505</v>
      </c>
      <c r="O79" s="8"/>
      <c r="P79" s="4" t="s">
        <v>428</v>
      </c>
      <c r="Q79" s="49" t="s">
        <v>417</v>
      </c>
      <c r="R79" s="72" t="s">
        <v>431</v>
      </c>
      <c r="S79" s="9"/>
      <c r="T79" s="5"/>
      <c r="U79" s="72" t="s">
        <v>435</v>
      </c>
      <c r="V79" s="8" t="s">
        <v>435</v>
      </c>
      <c r="W79" s="72" t="s">
        <v>435</v>
      </c>
      <c r="X79" s="1" t="s">
        <v>861</v>
      </c>
      <c r="Y79" s="72" t="s">
        <v>454</v>
      </c>
      <c r="Z79" s="4" t="s">
        <v>456</v>
      </c>
      <c r="AA79" s="190">
        <f>AB79/1.2</f>
        <v>452000</v>
      </c>
      <c r="AB79" s="190">
        <f t="shared" si="23"/>
        <v>542400</v>
      </c>
      <c r="AC79" s="232">
        <f>AD79/1.2</f>
        <v>452000</v>
      </c>
      <c r="AD79" s="232">
        <f t="shared" si="24"/>
        <v>542400</v>
      </c>
      <c r="AE79" s="4" t="s">
        <v>457</v>
      </c>
      <c r="AF79" s="1">
        <v>41</v>
      </c>
      <c r="AG79" s="11" t="s">
        <v>862</v>
      </c>
      <c r="AH79" s="50" t="s">
        <v>436</v>
      </c>
      <c r="AI79" s="8" t="s">
        <v>468</v>
      </c>
      <c r="AJ79" s="1"/>
      <c r="AK79" s="4" t="s">
        <v>480</v>
      </c>
      <c r="AL79" s="29"/>
      <c r="AM79" s="1" t="s">
        <v>481</v>
      </c>
      <c r="AN79" s="216">
        <f t="shared" si="22"/>
        <v>452000</v>
      </c>
      <c r="AO79" s="72" t="s">
        <v>483</v>
      </c>
      <c r="AP79" s="164" t="s">
        <v>1280</v>
      </c>
      <c r="AQ79" s="4" t="s">
        <v>436</v>
      </c>
      <c r="AR79" s="52"/>
      <c r="AS79" s="29"/>
      <c r="AT79" s="29"/>
      <c r="AU79" s="29"/>
      <c r="AV79" s="53">
        <v>32008906910</v>
      </c>
      <c r="AW79" s="82">
        <v>43881</v>
      </c>
      <c r="AX79" s="98" t="s">
        <v>732</v>
      </c>
      <c r="AY79" s="4" t="s">
        <v>1227</v>
      </c>
      <c r="AZ79" s="29"/>
      <c r="BA79" s="29"/>
      <c r="BB79" s="189">
        <f>BC79/1.2</f>
        <v>408595.20833333337</v>
      </c>
      <c r="BC79" s="191">
        <v>490314.25</v>
      </c>
      <c r="BD79" s="190">
        <f>BE79/1.2</f>
        <v>408595.20833333337</v>
      </c>
      <c r="BE79" s="190">
        <v>490314.25</v>
      </c>
      <c r="BF79" s="8" t="s">
        <v>435</v>
      </c>
      <c r="BG79" s="8" t="s">
        <v>436</v>
      </c>
      <c r="BH79" s="81">
        <v>43895</v>
      </c>
      <c r="BI79" s="1" t="s">
        <v>1350</v>
      </c>
      <c r="BJ79" s="76">
        <v>2</v>
      </c>
      <c r="BK79" s="76">
        <v>0</v>
      </c>
      <c r="BL79" s="76">
        <v>0</v>
      </c>
      <c r="BM79" s="2" t="s">
        <v>491</v>
      </c>
      <c r="BN79" s="8">
        <v>0</v>
      </c>
      <c r="BO79" s="8">
        <v>0</v>
      </c>
      <c r="BP79" s="102">
        <v>0</v>
      </c>
      <c r="BQ79" s="102">
        <v>0</v>
      </c>
      <c r="BR79" s="209">
        <f>BS79/1.2</f>
        <v>332468.94166666665</v>
      </c>
      <c r="BS79" s="209">
        <v>398962.73</v>
      </c>
      <c r="BT79" s="209">
        <f>BR79</f>
        <v>332468.94166666665</v>
      </c>
      <c r="BU79" s="209">
        <f>BS79</f>
        <v>398962.73</v>
      </c>
      <c r="BV79" s="1" t="s">
        <v>1228</v>
      </c>
      <c r="BW79" s="4" t="s">
        <v>1229</v>
      </c>
      <c r="BX79" s="1" t="s">
        <v>583</v>
      </c>
      <c r="BY79" s="11">
        <v>43917</v>
      </c>
      <c r="BZ79" s="4" t="s">
        <v>1253</v>
      </c>
      <c r="CA79" s="74"/>
      <c r="CB79" s="69"/>
      <c r="CC79" s="74"/>
      <c r="CD79" s="69"/>
      <c r="CE79" s="209">
        <f>CF79/1.2</f>
        <v>332468.94166666665</v>
      </c>
      <c r="CF79" s="209">
        <v>398962.73</v>
      </c>
      <c r="CG79" s="209">
        <f>CE79</f>
        <v>332468.94166666665</v>
      </c>
      <c r="CH79" s="209">
        <f>CF79</f>
        <v>398962.73</v>
      </c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1" t="s">
        <v>501</v>
      </c>
      <c r="CT79" s="29"/>
      <c r="CU79" s="29"/>
      <c r="CV79" s="29"/>
      <c r="CW79" s="29"/>
      <c r="CX79" s="29"/>
    </row>
    <row r="80" spans="1:102" s="16" customFormat="1" ht="34.5" customHeight="1" x14ac:dyDescent="0.2">
      <c r="A80" s="47" t="s">
        <v>953</v>
      </c>
      <c r="B80" s="8">
        <v>99</v>
      </c>
      <c r="C80" s="68" t="s">
        <v>239</v>
      </c>
      <c r="D80" s="68" t="s">
        <v>239</v>
      </c>
      <c r="E80" s="68" t="s">
        <v>303</v>
      </c>
      <c r="F80" s="68" t="s">
        <v>1109</v>
      </c>
      <c r="G80" s="68">
        <v>796</v>
      </c>
      <c r="H80" s="1" t="s">
        <v>1069</v>
      </c>
      <c r="I80" s="49" t="s">
        <v>47</v>
      </c>
      <c r="J80" s="72">
        <v>60</v>
      </c>
      <c r="K80" s="1" t="s">
        <v>392</v>
      </c>
      <c r="L80" s="8"/>
      <c r="M80" s="190">
        <v>300000</v>
      </c>
      <c r="N80" s="50" t="s">
        <v>505</v>
      </c>
      <c r="O80" s="8"/>
      <c r="P80" s="49" t="s">
        <v>795</v>
      </c>
      <c r="Q80" s="4" t="s">
        <v>425</v>
      </c>
      <c r="R80" s="72" t="s">
        <v>431</v>
      </c>
      <c r="S80" s="9"/>
      <c r="T80" s="5"/>
      <c r="U80" s="72" t="s">
        <v>435</v>
      </c>
      <c r="V80" s="8" t="s">
        <v>435</v>
      </c>
      <c r="W80" s="72" t="s">
        <v>435</v>
      </c>
      <c r="X80" s="1" t="s">
        <v>875</v>
      </c>
      <c r="Y80" s="72" t="s">
        <v>436</v>
      </c>
      <c r="Z80" s="4" t="s">
        <v>456</v>
      </c>
      <c r="AA80" s="190">
        <v>300000</v>
      </c>
      <c r="AB80" s="190">
        <f t="shared" si="23"/>
        <v>300000</v>
      </c>
      <c r="AC80" s="232">
        <v>300000</v>
      </c>
      <c r="AD80" s="232">
        <v>300000</v>
      </c>
      <c r="AE80" s="4" t="s">
        <v>458</v>
      </c>
      <c r="AF80" s="1" t="s">
        <v>460</v>
      </c>
      <c r="AG80" s="11">
        <v>43949</v>
      </c>
      <c r="AH80" s="50" t="s">
        <v>436</v>
      </c>
      <c r="AI80" s="8" t="s">
        <v>468</v>
      </c>
      <c r="AJ80" s="1"/>
      <c r="AK80" s="4" t="s">
        <v>480</v>
      </c>
      <c r="AL80" s="29"/>
      <c r="AM80" s="1" t="s">
        <v>481</v>
      </c>
      <c r="AN80" s="216">
        <f t="shared" si="22"/>
        <v>300000</v>
      </c>
      <c r="AO80" s="1" t="s">
        <v>482</v>
      </c>
      <c r="AP80" s="4" t="s">
        <v>1024</v>
      </c>
      <c r="AQ80" s="4" t="s">
        <v>436</v>
      </c>
      <c r="AR80" s="52"/>
      <c r="AS80" s="29"/>
      <c r="AT80" s="29"/>
      <c r="AU80" s="29"/>
      <c r="AV80" s="53">
        <v>32009049565</v>
      </c>
      <c r="AW80" s="80">
        <v>43920</v>
      </c>
      <c r="AX80" s="305" t="s">
        <v>996</v>
      </c>
      <c r="AY80" s="4" t="s">
        <v>1269</v>
      </c>
      <c r="AZ80" s="29"/>
      <c r="BA80" s="29"/>
      <c r="BB80" s="189">
        <v>273489</v>
      </c>
      <c r="BC80" s="191">
        <v>273489</v>
      </c>
      <c r="BD80" s="189">
        <v>273489</v>
      </c>
      <c r="BE80" s="189">
        <v>273489</v>
      </c>
      <c r="BF80" s="8" t="s">
        <v>436</v>
      </c>
      <c r="BG80" s="8" t="s">
        <v>436</v>
      </c>
      <c r="BH80" s="81">
        <v>43937</v>
      </c>
      <c r="BI80" s="1" t="s">
        <v>1351</v>
      </c>
      <c r="BJ80" s="76">
        <v>4</v>
      </c>
      <c r="BK80" s="76">
        <v>0</v>
      </c>
      <c r="BL80" s="76">
        <v>0</v>
      </c>
      <c r="BM80" s="72" t="s">
        <v>491</v>
      </c>
      <c r="BN80" s="8">
        <v>0</v>
      </c>
      <c r="BO80" s="8">
        <v>0</v>
      </c>
      <c r="BP80" s="99">
        <v>0</v>
      </c>
      <c r="BQ80" s="99">
        <v>0</v>
      </c>
      <c r="BR80" s="200">
        <v>208485</v>
      </c>
      <c r="BS80" s="209">
        <v>208485</v>
      </c>
      <c r="BT80" s="209">
        <v>208485</v>
      </c>
      <c r="BU80" s="232">
        <v>208485</v>
      </c>
      <c r="BV80" s="1" t="s">
        <v>1291</v>
      </c>
      <c r="BW80" s="1">
        <v>7713056834</v>
      </c>
      <c r="BX80" s="1" t="s">
        <v>436</v>
      </c>
      <c r="BY80" s="11">
        <v>43951</v>
      </c>
      <c r="BZ80" s="1" t="s">
        <v>1292</v>
      </c>
      <c r="CA80" s="69"/>
      <c r="CB80" s="69"/>
      <c r="CC80" s="74"/>
      <c r="CD80" s="69"/>
      <c r="CE80" s="190">
        <v>208485</v>
      </c>
      <c r="CF80" s="190">
        <v>208485</v>
      </c>
      <c r="CG80" s="189">
        <v>208485</v>
      </c>
      <c r="CH80" s="190">
        <v>208485</v>
      </c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1" t="s">
        <v>501</v>
      </c>
      <c r="CT80" s="29"/>
      <c r="CU80" s="29"/>
      <c r="CV80" s="29"/>
      <c r="CW80" s="29"/>
      <c r="CX80" s="29"/>
    </row>
    <row r="81" spans="1:102" s="16" customFormat="1" ht="48.75" customHeight="1" x14ac:dyDescent="0.2">
      <c r="A81" s="47" t="s">
        <v>954</v>
      </c>
      <c r="B81" s="8">
        <v>100</v>
      </c>
      <c r="C81" s="68" t="s">
        <v>229</v>
      </c>
      <c r="D81" s="68" t="s">
        <v>273</v>
      </c>
      <c r="E81" s="68" t="s">
        <v>318</v>
      </c>
      <c r="F81" s="47" t="s">
        <v>344</v>
      </c>
      <c r="G81" s="48">
        <v>876</v>
      </c>
      <c r="H81" s="49" t="s">
        <v>373</v>
      </c>
      <c r="I81" s="49">
        <v>1</v>
      </c>
      <c r="J81" s="4">
        <v>60</v>
      </c>
      <c r="K81" s="1" t="s">
        <v>392</v>
      </c>
      <c r="L81" s="50" t="s">
        <v>395</v>
      </c>
      <c r="M81" s="173">
        <v>369600</v>
      </c>
      <c r="N81" s="50" t="s">
        <v>505</v>
      </c>
      <c r="O81" s="8"/>
      <c r="P81" s="49" t="s">
        <v>795</v>
      </c>
      <c r="Q81" s="49" t="s">
        <v>417</v>
      </c>
      <c r="R81" s="1" t="s">
        <v>431</v>
      </c>
      <c r="S81" s="9"/>
      <c r="T81" s="5"/>
      <c r="U81" s="1" t="s">
        <v>435</v>
      </c>
      <c r="V81" s="8" t="s">
        <v>435</v>
      </c>
      <c r="W81" s="1" t="s">
        <v>435</v>
      </c>
      <c r="X81" s="1" t="s">
        <v>873</v>
      </c>
      <c r="Y81" s="1" t="s">
        <v>436</v>
      </c>
      <c r="Z81" s="4" t="s">
        <v>456</v>
      </c>
      <c r="AA81" s="190">
        <f t="shared" ref="AA81:AA93" si="25">AB81/1.2</f>
        <v>308000</v>
      </c>
      <c r="AB81" s="173">
        <f t="shared" si="23"/>
        <v>369600</v>
      </c>
      <c r="AC81" s="232">
        <f t="shared" ref="AC81:AC93" si="26">AD81/1.2</f>
        <v>308000</v>
      </c>
      <c r="AD81" s="232">
        <f t="shared" si="24"/>
        <v>369600</v>
      </c>
      <c r="AE81" s="1" t="s">
        <v>457</v>
      </c>
      <c r="AF81" s="1" t="s">
        <v>436</v>
      </c>
      <c r="AG81" s="11">
        <v>43963</v>
      </c>
      <c r="AH81" s="50" t="s">
        <v>436</v>
      </c>
      <c r="AI81" s="8" t="s">
        <v>468</v>
      </c>
      <c r="AJ81" s="1" t="s">
        <v>471</v>
      </c>
      <c r="AK81" s="4" t="s">
        <v>480</v>
      </c>
      <c r="AL81" s="29"/>
      <c r="AM81" s="4" t="s">
        <v>481</v>
      </c>
      <c r="AN81" s="216">
        <f t="shared" si="22"/>
        <v>308000</v>
      </c>
      <c r="AO81" s="1" t="s">
        <v>483</v>
      </c>
      <c r="AP81" s="164" t="s">
        <v>1280</v>
      </c>
      <c r="AQ81" s="1" t="s">
        <v>436</v>
      </c>
      <c r="AR81" s="52"/>
      <c r="AS81" s="29"/>
      <c r="AT81" s="29"/>
      <c r="AU81" s="29"/>
      <c r="AV81" s="53">
        <v>32009051606</v>
      </c>
      <c r="AW81" s="80">
        <v>43921</v>
      </c>
      <c r="AX81" s="305" t="s">
        <v>996</v>
      </c>
      <c r="AY81" s="4" t="s">
        <v>1270</v>
      </c>
      <c r="AZ81" s="29"/>
      <c r="BA81" s="29"/>
      <c r="BB81" s="185">
        <f>BC81/1.2</f>
        <v>330500</v>
      </c>
      <c r="BC81" s="191">
        <v>396600</v>
      </c>
      <c r="BD81" s="190">
        <f>BE81/1.2</f>
        <v>330500</v>
      </c>
      <c r="BE81" s="190">
        <v>396600</v>
      </c>
      <c r="BF81" s="8" t="s">
        <v>436</v>
      </c>
      <c r="BG81" s="8" t="s">
        <v>436</v>
      </c>
      <c r="BH81" s="81">
        <v>43945</v>
      </c>
      <c r="BI81" s="1" t="s">
        <v>1352</v>
      </c>
      <c r="BJ81" s="76">
        <v>2</v>
      </c>
      <c r="BK81" s="76">
        <v>0</v>
      </c>
      <c r="BL81" s="76">
        <v>0</v>
      </c>
      <c r="BM81" s="249" t="s">
        <v>491</v>
      </c>
      <c r="BN81" s="8">
        <v>0</v>
      </c>
      <c r="BO81" s="8">
        <v>0</v>
      </c>
      <c r="BP81" s="99">
        <v>0</v>
      </c>
      <c r="BQ81" s="99">
        <v>0</v>
      </c>
      <c r="BR81" s="200">
        <v>308000</v>
      </c>
      <c r="BS81" s="209">
        <v>308000</v>
      </c>
      <c r="BT81" s="209">
        <v>308000</v>
      </c>
      <c r="BU81" s="209">
        <v>308000</v>
      </c>
      <c r="BV81" s="1" t="s">
        <v>1294</v>
      </c>
      <c r="BW81" s="4" t="s">
        <v>1295</v>
      </c>
      <c r="BX81" s="1" t="s">
        <v>583</v>
      </c>
      <c r="BY81" s="11">
        <v>43966</v>
      </c>
      <c r="BZ81" s="4" t="s">
        <v>1293</v>
      </c>
      <c r="CA81" s="69"/>
      <c r="CB81" s="69"/>
      <c r="CC81" s="69"/>
      <c r="CD81" s="69"/>
      <c r="CE81" s="190">
        <v>308000</v>
      </c>
      <c r="CF81" s="190">
        <v>308000</v>
      </c>
      <c r="CG81" s="190">
        <v>308000</v>
      </c>
      <c r="CH81" s="190">
        <v>308000</v>
      </c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1" t="s">
        <v>496</v>
      </c>
      <c r="CT81" s="29"/>
      <c r="CU81" s="29"/>
      <c r="CV81" s="29"/>
      <c r="CW81" s="29"/>
      <c r="CX81" s="29"/>
    </row>
    <row r="82" spans="1:102" s="16" customFormat="1" ht="39" customHeight="1" x14ac:dyDescent="0.2">
      <c r="A82" s="47" t="s">
        <v>955</v>
      </c>
      <c r="B82" s="8">
        <v>101</v>
      </c>
      <c r="C82" s="68" t="s">
        <v>241</v>
      </c>
      <c r="D82" s="68" t="s">
        <v>225</v>
      </c>
      <c r="E82" s="68" t="s">
        <v>1074</v>
      </c>
      <c r="F82" s="68" t="s">
        <v>354</v>
      </c>
      <c r="G82" s="48">
        <v>876</v>
      </c>
      <c r="H82" s="49" t="s">
        <v>373</v>
      </c>
      <c r="I82" s="49" t="s">
        <v>42</v>
      </c>
      <c r="J82" s="72">
        <v>60</v>
      </c>
      <c r="K82" s="1" t="s">
        <v>392</v>
      </c>
      <c r="L82" s="8"/>
      <c r="M82" s="190">
        <v>1050000</v>
      </c>
      <c r="N82" s="50" t="s">
        <v>505</v>
      </c>
      <c r="O82" s="8"/>
      <c r="P82" s="4" t="s">
        <v>428</v>
      </c>
      <c r="Q82" s="49" t="s">
        <v>417</v>
      </c>
      <c r="R82" s="72" t="s">
        <v>431</v>
      </c>
      <c r="S82" s="9"/>
      <c r="T82" s="5"/>
      <c r="U82" s="72" t="s">
        <v>435</v>
      </c>
      <c r="V82" s="8" t="s">
        <v>435</v>
      </c>
      <c r="W82" s="72" t="s">
        <v>435</v>
      </c>
      <c r="X82" s="1" t="s">
        <v>829</v>
      </c>
      <c r="Y82" s="72" t="s">
        <v>453</v>
      </c>
      <c r="Z82" s="4" t="s">
        <v>456</v>
      </c>
      <c r="AA82" s="190">
        <f t="shared" si="25"/>
        <v>875000</v>
      </c>
      <c r="AB82" s="190">
        <f t="shared" si="23"/>
        <v>1050000</v>
      </c>
      <c r="AC82" s="169">
        <f t="shared" si="26"/>
        <v>875000</v>
      </c>
      <c r="AD82" s="169">
        <f t="shared" si="24"/>
        <v>1050000</v>
      </c>
      <c r="AE82" s="4" t="s">
        <v>457</v>
      </c>
      <c r="AF82" s="1">
        <v>44</v>
      </c>
      <c r="AG82" s="11">
        <v>43886</v>
      </c>
      <c r="AH82" s="50" t="s">
        <v>436</v>
      </c>
      <c r="AI82" s="8" t="s">
        <v>468</v>
      </c>
      <c r="AJ82" s="1"/>
      <c r="AK82" s="4" t="s">
        <v>1171</v>
      </c>
      <c r="AL82" s="29"/>
      <c r="AM82" s="4" t="s">
        <v>481</v>
      </c>
      <c r="AN82" s="210">
        <f t="shared" si="22"/>
        <v>875000</v>
      </c>
      <c r="AO82" s="72" t="s">
        <v>483</v>
      </c>
      <c r="AP82" s="50" t="s">
        <v>1280</v>
      </c>
      <c r="AQ82" s="1" t="s">
        <v>436</v>
      </c>
      <c r="AR82" s="52"/>
      <c r="AS82" s="29"/>
      <c r="AT82" s="29"/>
      <c r="AU82" s="29"/>
      <c r="AV82" s="53"/>
      <c r="AW82" s="80"/>
      <c r="AX82" s="163"/>
      <c r="AY82" s="4"/>
      <c r="AZ82" s="29"/>
      <c r="BA82" s="29"/>
      <c r="BB82" s="189">
        <v>0</v>
      </c>
      <c r="BC82" s="190">
        <v>0</v>
      </c>
      <c r="BD82" s="190">
        <v>0</v>
      </c>
      <c r="BE82" s="190">
        <v>0</v>
      </c>
      <c r="BF82" s="29"/>
      <c r="BG82" s="29"/>
      <c r="BH82" s="81"/>
      <c r="BI82" s="72"/>
      <c r="BJ82" s="76"/>
      <c r="BK82" s="76"/>
      <c r="BL82" s="76"/>
      <c r="BM82" s="72"/>
      <c r="BN82" s="29"/>
      <c r="BO82" s="29"/>
      <c r="BP82" s="29"/>
      <c r="BQ82" s="29"/>
      <c r="BR82" s="209">
        <v>0</v>
      </c>
      <c r="BS82" s="209">
        <v>0</v>
      </c>
      <c r="BT82" s="209">
        <v>0</v>
      </c>
      <c r="BU82" s="209">
        <v>0</v>
      </c>
      <c r="BV82" s="1"/>
      <c r="BW82" s="1"/>
      <c r="BX82" s="1"/>
      <c r="BY82" s="11"/>
      <c r="BZ82" s="1"/>
      <c r="CA82" s="69"/>
      <c r="CB82" s="69"/>
      <c r="CC82" s="74"/>
      <c r="CD82" s="69"/>
      <c r="CE82" s="209">
        <v>0</v>
      </c>
      <c r="CF82" s="209">
        <v>0</v>
      </c>
      <c r="CG82" s="209">
        <v>0</v>
      </c>
      <c r="CH82" s="209">
        <v>0</v>
      </c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1" t="s">
        <v>501</v>
      </c>
      <c r="CT82" s="29"/>
      <c r="CU82" s="29"/>
      <c r="CV82" s="29"/>
      <c r="CW82" s="29"/>
      <c r="CX82" s="29"/>
    </row>
    <row r="83" spans="1:102" s="16" customFormat="1" ht="36" customHeight="1" x14ac:dyDescent="0.2">
      <c r="A83" s="47" t="s">
        <v>956</v>
      </c>
      <c r="B83" s="8">
        <v>102</v>
      </c>
      <c r="C83" s="68" t="s">
        <v>241</v>
      </c>
      <c r="D83" s="68" t="s">
        <v>225</v>
      </c>
      <c r="E83" s="68" t="s">
        <v>1078</v>
      </c>
      <c r="F83" s="68" t="s">
        <v>354</v>
      </c>
      <c r="G83" s="48">
        <v>876</v>
      </c>
      <c r="H83" s="49" t="s">
        <v>373</v>
      </c>
      <c r="I83" s="49" t="s">
        <v>42</v>
      </c>
      <c r="J83" s="72">
        <v>60</v>
      </c>
      <c r="K83" s="1" t="s">
        <v>392</v>
      </c>
      <c r="L83" s="8"/>
      <c r="M83" s="190">
        <v>1867704</v>
      </c>
      <c r="N83" s="50" t="s">
        <v>505</v>
      </c>
      <c r="O83" s="8"/>
      <c r="P83" s="4" t="s">
        <v>420</v>
      </c>
      <c r="Q83" s="49" t="s">
        <v>417</v>
      </c>
      <c r="R83" s="72" t="s">
        <v>431</v>
      </c>
      <c r="S83" s="9"/>
      <c r="T83" s="5"/>
      <c r="U83" s="72" t="s">
        <v>435</v>
      </c>
      <c r="V83" s="8" t="s">
        <v>436</v>
      </c>
      <c r="W83" s="72" t="s">
        <v>435</v>
      </c>
      <c r="X83" s="1" t="s">
        <v>1082</v>
      </c>
      <c r="Y83" s="72" t="s">
        <v>453</v>
      </c>
      <c r="Z83" s="4" t="s">
        <v>456</v>
      </c>
      <c r="AA83" s="190">
        <f t="shared" si="25"/>
        <v>1556420</v>
      </c>
      <c r="AB83" s="190">
        <f t="shared" si="23"/>
        <v>1867704</v>
      </c>
      <c r="AC83" s="169">
        <f t="shared" si="26"/>
        <v>1556420</v>
      </c>
      <c r="AD83" s="169">
        <f t="shared" si="24"/>
        <v>1867704</v>
      </c>
      <c r="AE83" s="4" t="s">
        <v>458</v>
      </c>
      <c r="AF83" s="1"/>
      <c r="AG83" s="11">
        <v>44099</v>
      </c>
      <c r="AH83" s="50" t="s">
        <v>436</v>
      </c>
      <c r="AI83" s="8" t="s">
        <v>468</v>
      </c>
      <c r="AJ83" s="1"/>
      <c r="AK83" s="4" t="s">
        <v>1068</v>
      </c>
      <c r="AL83" s="29"/>
      <c r="AM83" s="4" t="s">
        <v>481</v>
      </c>
      <c r="AN83" s="210">
        <f t="shared" si="22"/>
        <v>1556420</v>
      </c>
      <c r="AO83" s="1" t="s">
        <v>482</v>
      </c>
      <c r="AP83" s="4" t="s">
        <v>1024</v>
      </c>
      <c r="AQ83" s="1" t="s">
        <v>436</v>
      </c>
      <c r="AR83" s="52"/>
      <c r="AS83" s="29"/>
      <c r="AT83" s="29"/>
      <c r="AU83" s="29"/>
      <c r="AV83" s="53"/>
      <c r="AW83" s="80"/>
      <c r="AX83" s="163"/>
      <c r="AY83" s="4"/>
      <c r="AZ83" s="29"/>
      <c r="BA83" s="29"/>
      <c r="BB83" s="189">
        <v>0</v>
      </c>
      <c r="BC83" s="190">
        <v>0</v>
      </c>
      <c r="BD83" s="190">
        <v>0</v>
      </c>
      <c r="BE83" s="190">
        <v>0</v>
      </c>
      <c r="BF83" s="29"/>
      <c r="BG83" s="29"/>
      <c r="BH83" s="81"/>
      <c r="BI83" s="72"/>
      <c r="BJ83" s="76"/>
      <c r="BK83" s="76"/>
      <c r="BL83" s="76"/>
      <c r="BM83" s="72"/>
      <c r="BN83" s="29"/>
      <c r="BO83" s="29"/>
      <c r="BP83" s="29"/>
      <c r="BQ83" s="29"/>
      <c r="BR83" s="209">
        <v>0</v>
      </c>
      <c r="BS83" s="209">
        <v>0</v>
      </c>
      <c r="BT83" s="209">
        <v>0</v>
      </c>
      <c r="BU83" s="209">
        <v>0</v>
      </c>
      <c r="BV83" s="1"/>
      <c r="BW83" s="1"/>
      <c r="BX83" s="1"/>
      <c r="BY83" s="11"/>
      <c r="BZ83" s="1"/>
      <c r="CA83" s="69"/>
      <c r="CB83" s="69"/>
      <c r="CC83" s="74"/>
      <c r="CD83" s="69"/>
      <c r="CE83" s="209">
        <v>0</v>
      </c>
      <c r="CF83" s="209">
        <v>0</v>
      </c>
      <c r="CG83" s="209">
        <v>0</v>
      </c>
      <c r="CH83" s="209">
        <v>0</v>
      </c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1" t="s">
        <v>501</v>
      </c>
      <c r="CT83" s="29"/>
      <c r="CU83" s="29"/>
      <c r="CV83" s="29"/>
      <c r="CW83" s="29"/>
      <c r="CX83" s="29"/>
    </row>
    <row r="84" spans="1:102" s="16" customFormat="1" ht="42.75" customHeight="1" x14ac:dyDescent="0.2">
      <c r="A84" s="47" t="s">
        <v>957</v>
      </c>
      <c r="B84" s="8">
        <v>103</v>
      </c>
      <c r="C84" s="68" t="s">
        <v>240</v>
      </c>
      <c r="D84" s="68" t="s">
        <v>240</v>
      </c>
      <c r="E84" s="68" t="s">
        <v>319</v>
      </c>
      <c r="F84" s="68" t="s">
        <v>354</v>
      </c>
      <c r="G84" s="48">
        <v>876</v>
      </c>
      <c r="H84" s="49" t="s">
        <v>373</v>
      </c>
      <c r="I84" s="49" t="s">
        <v>42</v>
      </c>
      <c r="J84" s="72">
        <v>60</v>
      </c>
      <c r="K84" s="1" t="s">
        <v>392</v>
      </c>
      <c r="L84" s="8"/>
      <c r="M84" s="190">
        <v>1080000</v>
      </c>
      <c r="N84" s="50" t="s">
        <v>505</v>
      </c>
      <c r="O84" s="8"/>
      <c r="P84" s="4" t="s">
        <v>420</v>
      </c>
      <c r="Q84" s="49" t="s">
        <v>743</v>
      </c>
      <c r="R84" s="72" t="s">
        <v>431</v>
      </c>
      <c r="S84" s="9"/>
      <c r="T84" s="5"/>
      <c r="U84" s="72" t="s">
        <v>435</v>
      </c>
      <c r="V84" s="8" t="s">
        <v>436</v>
      </c>
      <c r="W84" s="72" t="s">
        <v>435</v>
      </c>
      <c r="X84" s="1" t="s">
        <v>1275</v>
      </c>
      <c r="Y84" s="72" t="s">
        <v>455</v>
      </c>
      <c r="Z84" s="4" t="s">
        <v>456</v>
      </c>
      <c r="AA84" s="190">
        <f t="shared" si="25"/>
        <v>900000</v>
      </c>
      <c r="AB84" s="190">
        <f t="shared" si="23"/>
        <v>1080000</v>
      </c>
      <c r="AC84" s="169">
        <f t="shared" si="26"/>
        <v>900000</v>
      </c>
      <c r="AD84" s="169">
        <f t="shared" si="24"/>
        <v>1080000</v>
      </c>
      <c r="AE84" s="4" t="s">
        <v>457</v>
      </c>
      <c r="AF84" s="1">
        <v>43</v>
      </c>
      <c r="AG84" s="11">
        <v>44141</v>
      </c>
      <c r="AH84" s="167" t="s">
        <v>1045</v>
      </c>
      <c r="AI84" s="8" t="s">
        <v>468</v>
      </c>
      <c r="AJ84" s="1"/>
      <c r="AK84" s="4" t="s">
        <v>1171</v>
      </c>
      <c r="AL84" s="29"/>
      <c r="AM84" s="168" t="s">
        <v>1400</v>
      </c>
      <c r="AN84" s="210">
        <f t="shared" si="22"/>
        <v>900000</v>
      </c>
      <c r="AO84" s="1" t="s">
        <v>718</v>
      </c>
      <c r="AP84" s="62" t="s">
        <v>1023</v>
      </c>
      <c r="AQ84" s="1" t="s">
        <v>436</v>
      </c>
      <c r="AR84" s="52"/>
      <c r="AS84" s="29"/>
      <c r="AT84" s="29"/>
      <c r="AU84" s="29"/>
      <c r="AV84" s="53"/>
      <c r="AW84" s="50"/>
      <c r="AX84" s="8"/>
      <c r="AY84" s="4"/>
      <c r="AZ84" s="29"/>
      <c r="BA84" s="29"/>
      <c r="BB84" s="189">
        <v>0</v>
      </c>
      <c r="BC84" s="190">
        <v>0</v>
      </c>
      <c r="BD84" s="190">
        <v>0</v>
      </c>
      <c r="BE84" s="190">
        <v>0</v>
      </c>
      <c r="BF84" s="29"/>
      <c r="BG84" s="29"/>
      <c r="BH84" s="81"/>
      <c r="BI84" s="1"/>
      <c r="BJ84" s="76"/>
      <c r="BK84" s="76"/>
      <c r="BL84" s="76"/>
      <c r="BM84" s="72"/>
      <c r="BN84" s="29"/>
      <c r="BO84" s="29"/>
      <c r="BP84" s="29"/>
      <c r="BQ84" s="29"/>
      <c r="BR84" s="209">
        <v>0</v>
      </c>
      <c r="BS84" s="209">
        <v>0</v>
      </c>
      <c r="BT84" s="209">
        <v>0</v>
      </c>
      <c r="BU84" s="209">
        <v>0</v>
      </c>
      <c r="BV84" s="1"/>
      <c r="BW84" s="1"/>
      <c r="BX84" s="1"/>
      <c r="BY84" s="11"/>
      <c r="BZ84" s="1"/>
      <c r="CA84" s="69"/>
      <c r="CB84" s="69"/>
      <c r="CC84" s="74"/>
      <c r="CD84" s="69"/>
      <c r="CE84" s="209">
        <v>0</v>
      </c>
      <c r="CF84" s="209">
        <v>0</v>
      </c>
      <c r="CG84" s="209">
        <v>0</v>
      </c>
      <c r="CH84" s="209">
        <v>0</v>
      </c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1" t="s">
        <v>501</v>
      </c>
      <c r="CT84" s="135"/>
      <c r="CU84" s="135"/>
      <c r="CV84" s="135"/>
      <c r="CW84" s="135"/>
      <c r="CX84" s="135"/>
    </row>
    <row r="85" spans="1:102" s="16" customFormat="1" ht="45.75" customHeight="1" x14ac:dyDescent="0.2">
      <c r="A85" s="47" t="s">
        <v>958</v>
      </c>
      <c r="B85" s="8">
        <v>104</v>
      </c>
      <c r="C85" s="68" t="s">
        <v>880</v>
      </c>
      <c r="D85" s="68" t="s">
        <v>880</v>
      </c>
      <c r="E85" s="68" t="s">
        <v>877</v>
      </c>
      <c r="F85" s="68" t="s">
        <v>354</v>
      </c>
      <c r="G85" s="48" t="s">
        <v>878</v>
      </c>
      <c r="H85" s="49" t="s">
        <v>1069</v>
      </c>
      <c r="I85" s="49" t="s">
        <v>43</v>
      </c>
      <c r="J85" s="72">
        <v>60</v>
      </c>
      <c r="K85" s="1" t="s">
        <v>392</v>
      </c>
      <c r="L85" s="8"/>
      <c r="M85" s="190">
        <v>1320000</v>
      </c>
      <c r="N85" s="50" t="s">
        <v>505</v>
      </c>
      <c r="O85" s="8"/>
      <c r="P85" s="4" t="s">
        <v>419</v>
      </c>
      <c r="Q85" s="49" t="s">
        <v>743</v>
      </c>
      <c r="R85" s="72" t="s">
        <v>431</v>
      </c>
      <c r="S85" s="9"/>
      <c r="T85" s="5"/>
      <c r="U85" s="72" t="s">
        <v>435</v>
      </c>
      <c r="V85" s="8" t="s">
        <v>435</v>
      </c>
      <c r="W85" s="72" t="s">
        <v>435</v>
      </c>
      <c r="X85" s="1" t="s">
        <v>876</v>
      </c>
      <c r="Y85" s="72" t="s">
        <v>455</v>
      </c>
      <c r="Z85" s="4" t="s">
        <v>456</v>
      </c>
      <c r="AA85" s="190">
        <f t="shared" si="25"/>
        <v>1100000</v>
      </c>
      <c r="AB85" s="190">
        <f t="shared" si="23"/>
        <v>1320000</v>
      </c>
      <c r="AC85" s="169">
        <f t="shared" si="26"/>
        <v>1100000</v>
      </c>
      <c r="AD85" s="169">
        <f t="shared" si="24"/>
        <v>1320000</v>
      </c>
      <c r="AE85" s="4" t="s">
        <v>457</v>
      </c>
      <c r="AF85" s="1">
        <v>43</v>
      </c>
      <c r="AG85" s="11">
        <v>43976</v>
      </c>
      <c r="AH85" s="167" t="s">
        <v>1045</v>
      </c>
      <c r="AI85" s="8" t="s">
        <v>468</v>
      </c>
      <c r="AJ85" s="1"/>
      <c r="AK85" s="4" t="s">
        <v>1171</v>
      </c>
      <c r="AL85" s="29"/>
      <c r="AM85" s="168" t="s">
        <v>1400</v>
      </c>
      <c r="AN85" s="210">
        <f t="shared" si="22"/>
        <v>1100000</v>
      </c>
      <c r="AO85" s="1" t="s">
        <v>718</v>
      </c>
      <c r="AP85" s="4" t="s">
        <v>1023</v>
      </c>
      <c r="AQ85" s="1" t="s">
        <v>436</v>
      </c>
      <c r="AR85" s="52"/>
      <c r="AS85" s="29"/>
      <c r="AT85" s="29"/>
      <c r="AU85" s="29"/>
      <c r="AV85" s="53"/>
      <c r="AW85" s="50"/>
      <c r="AX85" s="8"/>
      <c r="AY85" s="4"/>
      <c r="AZ85" s="29"/>
      <c r="BA85" s="29"/>
      <c r="BB85" s="189">
        <v>0</v>
      </c>
      <c r="BC85" s="190">
        <v>0</v>
      </c>
      <c r="BD85" s="190">
        <v>0</v>
      </c>
      <c r="BE85" s="190">
        <v>0</v>
      </c>
      <c r="BF85" s="29"/>
      <c r="BG85" s="29"/>
      <c r="BH85" s="81"/>
      <c r="BI85" s="1"/>
      <c r="BJ85" s="76"/>
      <c r="BK85" s="76"/>
      <c r="BL85" s="76"/>
      <c r="BM85" s="72"/>
      <c r="BN85" s="29"/>
      <c r="BO85" s="29"/>
      <c r="BP85" s="29"/>
      <c r="BQ85" s="29"/>
      <c r="BR85" s="209">
        <v>0</v>
      </c>
      <c r="BS85" s="209">
        <v>0</v>
      </c>
      <c r="BT85" s="209">
        <v>0</v>
      </c>
      <c r="BU85" s="209">
        <v>0</v>
      </c>
      <c r="BV85" s="1"/>
      <c r="BW85" s="1"/>
      <c r="BX85" s="1"/>
      <c r="BY85" s="11"/>
      <c r="BZ85" s="1"/>
      <c r="CA85" s="69"/>
      <c r="CB85" s="69"/>
      <c r="CC85" s="74"/>
      <c r="CD85" s="69"/>
      <c r="CE85" s="209">
        <v>0</v>
      </c>
      <c r="CF85" s="209">
        <v>0</v>
      </c>
      <c r="CG85" s="209">
        <v>0</v>
      </c>
      <c r="CH85" s="209">
        <v>0</v>
      </c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1" t="s">
        <v>501</v>
      </c>
      <c r="CT85" s="20"/>
      <c r="CU85" s="20"/>
      <c r="CV85" s="20"/>
      <c r="CW85" s="20"/>
      <c r="CX85" s="20"/>
    </row>
    <row r="86" spans="1:102" s="16" customFormat="1" ht="33" customHeight="1" x14ac:dyDescent="0.2">
      <c r="A86" s="47" t="s">
        <v>959</v>
      </c>
      <c r="B86" s="8">
        <v>105</v>
      </c>
      <c r="C86" s="68" t="s">
        <v>240</v>
      </c>
      <c r="D86" s="68" t="s">
        <v>240</v>
      </c>
      <c r="E86" s="68" t="s">
        <v>879</v>
      </c>
      <c r="F86" s="68" t="s">
        <v>354</v>
      </c>
      <c r="G86" s="48" t="s">
        <v>878</v>
      </c>
      <c r="H86" s="49" t="s">
        <v>1069</v>
      </c>
      <c r="I86" s="49" t="s">
        <v>78</v>
      </c>
      <c r="J86" s="72">
        <v>60</v>
      </c>
      <c r="K86" s="1" t="s">
        <v>392</v>
      </c>
      <c r="L86" s="8"/>
      <c r="M86" s="190">
        <v>982800</v>
      </c>
      <c r="N86" s="50" t="s">
        <v>505</v>
      </c>
      <c r="O86" s="8"/>
      <c r="P86" s="4" t="s">
        <v>423</v>
      </c>
      <c r="Q86" s="49" t="s">
        <v>743</v>
      </c>
      <c r="R86" s="72" t="s">
        <v>431</v>
      </c>
      <c r="S86" s="9"/>
      <c r="T86" s="5"/>
      <c r="U86" s="72" t="s">
        <v>435</v>
      </c>
      <c r="V86" s="8" t="s">
        <v>435</v>
      </c>
      <c r="W86" s="72" t="s">
        <v>435</v>
      </c>
      <c r="X86" s="1" t="s">
        <v>884</v>
      </c>
      <c r="Y86" s="72" t="s">
        <v>455</v>
      </c>
      <c r="Z86" s="4" t="s">
        <v>456</v>
      </c>
      <c r="AA86" s="190">
        <f t="shared" si="25"/>
        <v>819000</v>
      </c>
      <c r="AB86" s="190">
        <f t="shared" si="23"/>
        <v>982800</v>
      </c>
      <c r="AC86" s="169">
        <f t="shared" si="26"/>
        <v>819000</v>
      </c>
      <c r="AD86" s="169">
        <f t="shared" si="24"/>
        <v>982800</v>
      </c>
      <c r="AE86" s="4" t="s">
        <v>457</v>
      </c>
      <c r="AF86" s="1">
        <v>43</v>
      </c>
      <c r="AG86" s="11">
        <v>44068</v>
      </c>
      <c r="AH86" s="50" t="s">
        <v>436</v>
      </c>
      <c r="AI86" s="8" t="s">
        <v>468</v>
      </c>
      <c r="AJ86" s="1"/>
      <c r="AK86" s="4" t="s">
        <v>1068</v>
      </c>
      <c r="AL86" s="29"/>
      <c r="AM86" s="4" t="s">
        <v>481</v>
      </c>
      <c r="AN86" s="210">
        <f t="shared" si="22"/>
        <v>819000</v>
      </c>
      <c r="AO86" s="72" t="s">
        <v>483</v>
      </c>
      <c r="AP86" s="164" t="s">
        <v>1280</v>
      </c>
      <c r="AQ86" s="1" t="s">
        <v>436</v>
      </c>
      <c r="AR86" s="52"/>
      <c r="AS86" s="29"/>
      <c r="AT86" s="29"/>
      <c r="AU86" s="29"/>
      <c r="AV86" s="53"/>
      <c r="AW86" s="50"/>
      <c r="AX86" s="8"/>
      <c r="AY86" s="4"/>
      <c r="AZ86" s="29"/>
      <c r="BA86" s="29"/>
      <c r="BB86" s="189">
        <v>0</v>
      </c>
      <c r="BC86" s="190">
        <v>0</v>
      </c>
      <c r="BD86" s="190">
        <v>0</v>
      </c>
      <c r="BE86" s="190">
        <v>0</v>
      </c>
      <c r="BF86" s="29"/>
      <c r="BG86" s="29"/>
      <c r="BH86" s="81"/>
      <c r="BI86" s="1"/>
      <c r="BJ86" s="76"/>
      <c r="BK86" s="76"/>
      <c r="BL86" s="76"/>
      <c r="BM86" s="72"/>
      <c r="BN86" s="29"/>
      <c r="BO86" s="29"/>
      <c r="BP86" s="29"/>
      <c r="BQ86" s="29"/>
      <c r="BR86" s="209">
        <v>0</v>
      </c>
      <c r="BS86" s="209">
        <v>0</v>
      </c>
      <c r="BT86" s="209">
        <v>0</v>
      </c>
      <c r="BU86" s="209">
        <v>0</v>
      </c>
      <c r="BV86" s="1"/>
      <c r="BW86" s="1"/>
      <c r="BX86" s="1"/>
      <c r="BY86" s="11"/>
      <c r="BZ86" s="1"/>
      <c r="CA86" s="69"/>
      <c r="CB86" s="69"/>
      <c r="CC86" s="74"/>
      <c r="CD86" s="69"/>
      <c r="CE86" s="209">
        <v>0</v>
      </c>
      <c r="CF86" s="209">
        <v>0</v>
      </c>
      <c r="CG86" s="209">
        <v>0</v>
      </c>
      <c r="CH86" s="209">
        <v>0</v>
      </c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1" t="s">
        <v>501</v>
      </c>
      <c r="CT86" s="112"/>
      <c r="CU86" s="112"/>
      <c r="CV86" s="112"/>
      <c r="CW86" s="112"/>
      <c r="CX86" s="112"/>
    </row>
    <row r="87" spans="1:102" s="16" customFormat="1" ht="31.5" customHeight="1" x14ac:dyDescent="0.2">
      <c r="A87" s="47" t="s">
        <v>960</v>
      </c>
      <c r="B87" s="8">
        <v>106</v>
      </c>
      <c r="C87" s="68" t="s">
        <v>883</v>
      </c>
      <c r="D87" s="68" t="s">
        <v>882</v>
      </c>
      <c r="E87" s="68" t="s">
        <v>881</v>
      </c>
      <c r="F87" s="68" t="s">
        <v>354</v>
      </c>
      <c r="G87" s="48" t="s">
        <v>878</v>
      </c>
      <c r="H87" s="49" t="s">
        <v>1069</v>
      </c>
      <c r="I87" s="49" t="s">
        <v>56</v>
      </c>
      <c r="J87" s="72">
        <v>60</v>
      </c>
      <c r="K87" s="1" t="s">
        <v>392</v>
      </c>
      <c r="L87" s="8"/>
      <c r="M87" s="190">
        <v>240000</v>
      </c>
      <c r="N87" s="50" t="s">
        <v>505</v>
      </c>
      <c r="O87" s="8"/>
      <c r="P87" s="4" t="s">
        <v>423</v>
      </c>
      <c r="Q87" s="49" t="s">
        <v>743</v>
      </c>
      <c r="R87" s="72" t="s">
        <v>431</v>
      </c>
      <c r="S87" s="9"/>
      <c r="T87" s="5"/>
      <c r="U87" s="72" t="s">
        <v>435</v>
      </c>
      <c r="V87" s="8" t="s">
        <v>435</v>
      </c>
      <c r="W87" s="72" t="s">
        <v>435</v>
      </c>
      <c r="X87" s="1" t="s">
        <v>884</v>
      </c>
      <c r="Y87" s="72" t="s">
        <v>455</v>
      </c>
      <c r="Z87" s="4" t="s">
        <v>456</v>
      </c>
      <c r="AA87" s="190">
        <f t="shared" si="25"/>
        <v>200000</v>
      </c>
      <c r="AB87" s="190">
        <f t="shared" si="23"/>
        <v>240000</v>
      </c>
      <c r="AC87" s="169">
        <f t="shared" si="26"/>
        <v>200000</v>
      </c>
      <c r="AD87" s="169">
        <f t="shared" si="24"/>
        <v>240000</v>
      </c>
      <c r="AE87" s="4" t="s">
        <v>457</v>
      </c>
      <c r="AF87" s="1"/>
      <c r="AG87" s="11">
        <v>44068</v>
      </c>
      <c r="AH87" s="167" t="s">
        <v>1045</v>
      </c>
      <c r="AI87" s="8" t="s">
        <v>468</v>
      </c>
      <c r="AJ87" s="1"/>
      <c r="AK87" s="4" t="s">
        <v>1068</v>
      </c>
      <c r="AL87" s="29"/>
      <c r="AM87" s="168" t="s">
        <v>1400</v>
      </c>
      <c r="AN87" s="210">
        <f t="shared" si="22"/>
        <v>200000</v>
      </c>
      <c r="AO87" s="72" t="s">
        <v>483</v>
      </c>
      <c r="AP87" s="164" t="s">
        <v>1280</v>
      </c>
      <c r="AQ87" s="1" t="s">
        <v>436</v>
      </c>
      <c r="AR87" s="52"/>
      <c r="AS87" s="29"/>
      <c r="AT87" s="29"/>
      <c r="AU87" s="29"/>
      <c r="AV87" s="53"/>
      <c r="AW87" s="50"/>
      <c r="AX87" s="8"/>
      <c r="AY87" s="4"/>
      <c r="AZ87" s="29"/>
      <c r="BA87" s="29"/>
      <c r="BB87" s="189">
        <v>0</v>
      </c>
      <c r="BC87" s="190">
        <v>0</v>
      </c>
      <c r="BD87" s="190">
        <v>0</v>
      </c>
      <c r="BE87" s="190">
        <v>0</v>
      </c>
      <c r="BF87" s="29"/>
      <c r="BG87" s="29"/>
      <c r="BH87" s="81"/>
      <c r="BI87" s="1"/>
      <c r="BJ87" s="76"/>
      <c r="BK87" s="76"/>
      <c r="BL87" s="76"/>
      <c r="BM87" s="72"/>
      <c r="BN87" s="29"/>
      <c r="BO87" s="29"/>
      <c r="BP87" s="29"/>
      <c r="BQ87" s="29"/>
      <c r="BR87" s="209">
        <v>0</v>
      </c>
      <c r="BS87" s="209">
        <v>0</v>
      </c>
      <c r="BT87" s="209">
        <v>0</v>
      </c>
      <c r="BU87" s="209">
        <v>0</v>
      </c>
      <c r="BV87" s="1"/>
      <c r="BW87" s="1"/>
      <c r="BX87" s="1"/>
      <c r="BY87" s="11"/>
      <c r="BZ87" s="1"/>
      <c r="CA87" s="69"/>
      <c r="CB87" s="69"/>
      <c r="CC87" s="74"/>
      <c r="CD87" s="69"/>
      <c r="CE87" s="209">
        <v>0</v>
      </c>
      <c r="CF87" s="209">
        <v>0</v>
      </c>
      <c r="CG87" s="209">
        <v>0</v>
      </c>
      <c r="CH87" s="209">
        <v>0</v>
      </c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1" t="s">
        <v>501</v>
      </c>
      <c r="CT87" s="29"/>
      <c r="CU87" s="29"/>
      <c r="CV87" s="29"/>
      <c r="CW87" s="29"/>
      <c r="CX87" s="29"/>
    </row>
    <row r="88" spans="1:102" s="16" customFormat="1" ht="44.25" customHeight="1" x14ac:dyDescent="0.2">
      <c r="A88" s="47" t="s">
        <v>961</v>
      </c>
      <c r="B88" s="8">
        <v>107</v>
      </c>
      <c r="C88" s="68" t="s">
        <v>243</v>
      </c>
      <c r="D88" s="68" t="s">
        <v>243</v>
      </c>
      <c r="E88" s="68" t="s">
        <v>885</v>
      </c>
      <c r="F88" s="68" t="s">
        <v>354</v>
      </c>
      <c r="G88" s="48" t="s">
        <v>878</v>
      </c>
      <c r="H88" s="49" t="s">
        <v>1069</v>
      </c>
      <c r="I88" s="49" t="s">
        <v>56</v>
      </c>
      <c r="J88" s="72">
        <v>60</v>
      </c>
      <c r="K88" s="1" t="s">
        <v>392</v>
      </c>
      <c r="L88" s="8"/>
      <c r="M88" s="190">
        <f>AB88</f>
        <v>3171600</v>
      </c>
      <c r="N88" s="50" t="s">
        <v>505</v>
      </c>
      <c r="O88" s="8"/>
      <c r="P88" s="4" t="s">
        <v>420</v>
      </c>
      <c r="Q88" s="49" t="s">
        <v>743</v>
      </c>
      <c r="R88" s="72" t="s">
        <v>431</v>
      </c>
      <c r="S88" s="9"/>
      <c r="T88" s="5"/>
      <c r="U88" s="72" t="s">
        <v>435</v>
      </c>
      <c r="V88" s="8" t="s">
        <v>436</v>
      </c>
      <c r="W88" s="72" t="s">
        <v>435</v>
      </c>
      <c r="X88" s="1" t="s">
        <v>1398</v>
      </c>
      <c r="Y88" s="72" t="s">
        <v>455</v>
      </c>
      <c r="Z88" s="4" t="s">
        <v>456</v>
      </c>
      <c r="AA88" s="190">
        <f t="shared" si="25"/>
        <v>2643000</v>
      </c>
      <c r="AB88" s="190">
        <v>3171600</v>
      </c>
      <c r="AC88" s="169">
        <f t="shared" si="26"/>
        <v>2643000</v>
      </c>
      <c r="AD88" s="169">
        <f t="shared" si="24"/>
        <v>3171600</v>
      </c>
      <c r="AE88" s="4" t="s">
        <v>457</v>
      </c>
      <c r="AF88" s="1"/>
      <c r="AG88" s="11">
        <v>44141</v>
      </c>
      <c r="AH88" s="167" t="s">
        <v>1045</v>
      </c>
      <c r="AI88" s="8" t="s">
        <v>468</v>
      </c>
      <c r="AJ88" s="1"/>
      <c r="AK88" s="62" t="s">
        <v>1068</v>
      </c>
      <c r="AL88" s="29"/>
      <c r="AM88" s="168" t="s">
        <v>1400</v>
      </c>
      <c r="AN88" s="210">
        <f t="shared" si="22"/>
        <v>2643000</v>
      </c>
      <c r="AO88" s="1" t="s">
        <v>718</v>
      </c>
      <c r="AP88" s="4" t="s">
        <v>1023</v>
      </c>
      <c r="AQ88" s="1" t="s">
        <v>436</v>
      </c>
      <c r="AR88" s="52"/>
      <c r="AS88" s="29"/>
      <c r="AT88" s="29"/>
      <c r="AU88" s="29"/>
      <c r="AV88" s="53"/>
      <c r="AW88" s="50"/>
      <c r="AX88" s="8"/>
      <c r="AY88" s="4"/>
      <c r="AZ88" s="29"/>
      <c r="BA88" s="29"/>
      <c r="BB88" s="189">
        <v>0</v>
      </c>
      <c r="BC88" s="190">
        <v>0</v>
      </c>
      <c r="BD88" s="190">
        <v>0</v>
      </c>
      <c r="BE88" s="190">
        <v>0</v>
      </c>
      <c r="BF88" s="29"/>
      <c r="BG88" s="29"/>
      <c r="BH88" s="81"/>
      <c r="BI88" s="1"/>
      <c r="BJ88" s="76"/>
      <c r="BK88" s="76"/>
      <c r="BL88" s="76"/>
      <c r="BM88" s="72"/>
      <c r="BN88" s="29"/>
      <c r="BO88" s="29"/>
      <c r="BP88" s="29"/>
      <c r="BQ88" s="29"/>
      <c r="BR88" s="209">
        <v>0</v>
      </c>
      <c r="BS88" s="209">
        <v>0</v>
      </c>
      <c r="BT88" s="209">
        <v>0</v>
      </c>
      <c r="BU88" s="209">
        <v>0</v>
      </c>
      <c r="BV88" s="1"/>
      <c r="BW88" s="1"/>
      <c r="BX88" s="1"/>
      <c r="BY88" s="11"/>
      <c r="BZ88" s="1"/>
      <c r="CA88" s="69"/>
      <c r="CB88" s="69"/>
      <c r="CC88" s="74"/>
      <c r="CD88" s="69"/>
      <c r="CE88" s="209">
        <v>0</v>
      </c>
      <c r="CF88" s="209">
        <v>0</v>
      </c>
      <c r="CG88" s="209">
        <v>0</v>
      </c>
      <c r="CH88" s="209">
        <v>0</v>
      </c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1" t="s">
        <v>501</v>
      </c>
      <c r="CT88" s="29"/>
      <c r="CU88" s="29"/>
      <c r="CV88" s="29"/>
      <c r="CW88" s="29"/>
      <c r="CX88" s="29"/>
    </row>
    <row r="89" spans="1:102" s="16" customFormat="1" ht="42" customHeight="1" x14ac:dyDescent="0.2">
      <c r="A89" s="47" t="s">
        <v>962</v>
      </c>
      <c r="B89" s="8">
        <v>108</v>
      </c>
      <c r="C89" s="68" t="s">
        <v>232</v>
      </c>
      <c r="D89" s="68" t="s">
        <v>268</v>
      </c>
      <c r="E89" s="68" t="s">
        <v>320</v>
      </c>
      <c r="F89" s="68" t="s">
        <v>1110</v>
      </c>
      <c r="G89" s="68">
        <v>796</v>
      </c>
      <c r="H89" s="1" t="s">
        <v>1069</v>
      </c>
      <c r="I89" s="49" t="s">
        <v>84</v>
      </c>
      <c r="J89" s="72">
        <v>60</v>
      </c>
      <c r="K89" s="1" t="s">
        <v>392</v>
      </c>
      <c r="L89" s="8"/>
      <c r="M89" s="190">
        <v>4032000</v>
      </c>
      <c r="N89" s="50" t="s">
        <v>505</v>
      </c>
      <c r="O89" s="8"/>
      <c r="P89" s="4" t="s">
        <v>420</v>
      </c>
      <c r="Q89" s="49" t="s">
        <v>417</v>
      </c>
      <c r="R89" s="72" t="s">
        <v>431</v>
      </c>
      <c r="S89" s="9"/>
      <c r="T89" s="5"/>
      <c r="U89" s="72" t="s">
        <v>435</v>
      </c>
      <c r="V89" s="8" t="s">
        <v>436</v>
      </c>
      <c r="W89" s="72" t="s">
        <v>435</v>
      </c>
      <c r="X89" s="1" t="s">
        <v>1276</v>
      </c>
      <c r="Y89" s="72" t="s">
        <v>455</v>
      </c>
      <c r="Z89" s="4" t="s">
        <v>456</v>
      </c>
      <c r="AA89" s="190">
        <f t="shared" si="25"/>
        <v>3360000</v>
      </c>
      <c r="AB89" s="190">
        <f t="shared" si="23"/>
        <v>4032000</v>
      </c>
      <c r="AC89" s="169">
        <f t="shared" si="26"/>
        <v>3360000</v>
      </c>
      <c r="AD89" s="169">
        <f t="shared" si="24"/>
        <v>4032000</v>
      </c>
      <c r="AE89" s="4" t="s">
        <v>457</v>
      </c>
      <c r="AF89" s="1">
        <v>9</v>
      </c>
      <c r="AG89" s="11">
        <v>44141</v>
      </c>
      <c r="AH89" s="167" t="s">
        <v>1045</v>
      </c>
      <c r="AI89" s="8" t="s">
        <v>468</v>
      </c>
      <c r="AJ89" s="1"/>
      <c r="AK89" s="4" t="s">
        <v>1068</v>
      </c>
      <c r="AL89" s="29"/>
      <c r="AM89" s="168" t="s">
        <v>1400</v>
      </c>
      <c r="AN89" s="210">
        <f t="shared" si="22"/>
        <v>3360000</v>
      </c>
      <c r="AO89" s="1" t="s">
        <v>718</v>
      </c>
      <c r="AP89" s="4" t="s">
        <v>1023</v>
      </c>
      <c r="AQ89" s="1" t="s">
        <v>436</v>
      </c>
      <c r="AR89" s="52"/>
      <c r="AS89" s="29"/>
      <c r="AT89" s="29"/>
      <c r="AU89" s="29"/>
      <c r="AV89" s="53"/>
      <c r="AW89" s="50"/>
      <c r="AX89" s="163"/>
      <c r="AY89" s="4"/>
      <c r="AZ89" s="29"/>
      <c r="BA89" s="29"/>
      <c r="BB89" s="189">
        <v>0</v>
      </c>
      <c r="BC89" s="190">
        <v>0</v>
      </c>
      <c r="BD89" s="190">
        <v>0</v>
      </c>
      <c r="BE89" s="190">
        <v>0</v>
      </c>
      <c r="BF89" s="8"/>
      <c r="BG89" s="8"/>
      <c r="BH89" s="81"/>
      <c r="BI89" s="1"/>
      <c r="BJ89" s="76"/>
      <c r="BK89" s="76"/>
      <c r="BL89" s="76"/>
      <c r="BM89" s="2"/>
      <c r="BN89" s="8"/>
      <c r="BO89" s="8"/>
      <c r="BP89" s="99"/>
      <c r="BQ89" s="29"/>
      <c r="BR89" s="209">
        <v>0</v>
      </c>
      <c r="BS89" s="209">
        <v>0</v>
      </c>
      <c r="BT89" s="209">
        <v>0</v>
      </c>
      <c r="BU89" s="209">
        <v>0</v>
      </c>
      <c r="BV89" s="1"/>
      <c r="BW89" s="1"/>
      <c r="BX89" s="1"/>
      <c r="BY89" s="11"/>
      <c r="BZ89" s="1"/>
      <c r="CA89" s="69"/>
      <c r="CB89" s="69"/>
      <c r="CC89" s="74"/>
      <c r="CD89" s="69"/>
      <c r="CE89" s="209">
        <v>0</v>
      </c>
      <c r="CF89" s="209">
        <v>0</v>
      </c>
      <c r="CG89" s="209">
        <v>0</v>
      </c>
      <c r="CH89" s="209">
        <v>0</v>
      </c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1" t="s">
        <v>501</v>
      </c>
      <c r="CT89" s="29"/>
      <c r="CU89" s="29"/>
      <c r="CV89" s="29"/>
      <c r="CW89" s="29"/>
      <c r="CX89" s="29"/>
    </row>
    <row r="90" spans="1:102" s="16" customFormat="1" ht="39" customHeight="1" x14ac:dyDescent="0.2">
      <c r="A90" s="47" t="s">
        <v>963</v>
      </c>
      <c r="B90" s="8">
        <v>109</v>
      </c>
      <c r="C90" s="68" t="s">
        <v>242</v>
      </c>
      <c r="D90" s="68" t="s">
        <v>274</v>
      </c>
      <c r="E90" s="68" t="s">
        <v>917</v>
      </c>
      <c r="F90" s="68" t="s">
        <v>354</v>
      </c>
      <c r="G90" s="48">
        <v>876</v>
      </c>
      <c r="H90" s="49" t="s">
        <v>373</v>
      </c>
      <c r="I90" s="49" t="s">
        <v>42</v>
      </c>
      <c r="J90" s="72">
        <v>60</v>
      </c>
      <c r="K90" s="1" t="s">
        <v>392</v>
      </c>
      <c r="L90" s="8"/>
      <c r="M90" s="190">
        <v>144000</v>
      </c>
      <c r="N90" s="50" t="s">
        <v>505</v>
      </c>
      <c r="O90" s="8"/>
      <c r="P90" s="4" t="s">
        <v>428</v>
      </c>
      <c r="Q90" s="49" t="s">
        <v>417</v>
      </c>
      <c r="R90" s="72" t="s">
        <v>430</v>
      </c>
      <c r="S90" s="9" t="s">
        <v>542</v>
      </c>
      <c r="T90" s="5" t="s">
        <v>541</v>
      </c>
      <c r="U90" s="1" t="s">
        <v>436</v>
      </c>
      <c r="V90" s="8" t="s">
        <v>435</v>
      </c>
      <c r="W90" s="1" t="s">
        <v>436</v>
      </c>
      <c r="X90" s="1" t="s">
        <v>863</v>
      </c>
      <c r="Y90" s="72" t="s">
        <v>454</v>
      </c>
      <c r="Z90" s="4" t="s">
        <v>456</v>
      </c>
      <c r="AA90" s="190">
        <f t="shared" si="25"/>
        <v>120000</v>
      </c>
      <c r="AB90" s="209">
        <v>144000</v>
      </c>
      <c r="AC90" s="232">
        <f t="shared" si="26"/>
        <v>120000</v>
      </c>
      <c r="AD90" s="190">
        <v>144000</v>
      </c>
      <c r="AE90" s="4" t="s">
        <v>458</v>
      </c>
      <c r="AF90" s="1" t="s">
        <v>436</v>
      </c>
      <c r="AG90" s="11">
        <v>43887</v>
      </c>
      <c r="AH90" s="50" t="s">
        <v>436</v>
      </c>
      <c r="AI90" s="8" t="s">
        <v>468</v>
      </c>
      <c r="AJ90" s="1" t="s">
        <v>471</v>
      </c>
      <c r="AK90" s="4" t="s">
        <v>480</v>
      </c>
      <c r="AL90" s="29"/>
      <c r="AM90" s="4" t="s">
        <v>481</v>
      </c>
      <c r="AN90" s="216">
        <f t="shared" si="22"/>
        <v>120000</v>
      </c>
      <c r="AO90" s="72" t="s">
        <v>483</v>
      </c>
      <c r="AP90" s="4" t="s">
        <v>436</v>
      </c>
      <c r="AQ90" s="1" t="s">
        <v>436</v>
      </c>
      <c r="AR90" s="52"/>
      <c r="AS90" s="29"/>
      <c r="AT90" s="29"/>
      <c r="AU90" s="29"/>
      <c r="AV90" s="53"/>
      <c r="AW90" s="80"/>
      <c r="AX90" s="250"/>
      <c r="AY90" s="77"/>
      <c r="AZ90" s="102"/>
      <c r="BA90" s="102"/>
      <c r="BB90" s="185">
        <v>120000</v>
      </c>
      <c r="BC90" s="191">
        <f>BB90</f>
        <v>120000</v>
      </c>
      <c r="BD90" s="190">
        <f>BC90</f>
        <v>120000</v>
      </c>
      <c r="BE90" s="190">
        <f>BD90</f>
        <v>120000</v>
      </c>
      <c r="BF90" s="29"/>
      <c r="BG90" s="29"/>
      <c r="BH90" s="81">
        <v>43887</v>
      </c>
      <c r="BI90" s="1" t="s">
        <v>1353</v>
      </c>
      <c r="BJ90" s="76">
        <v>1</v>
      </c>
      <c r="BK90" s="76">
        <v>0</v>
      </c>
      <c r="BL90" s="76">
        <v>0</v>
      </c>
      <c r="BM90" s="249" t="s">
        <v>430</v>
      </c>
      <c r="BN90" s="8">
        <v>0</v>
      </c>
      <c r="BO90" s="8">
        <v>0</v>
      </c>
      <c r="BP90" s="29"/>
      <c r="BQ90" s="29"/>
      <c r="BR90" s="173">
        <v>120000</v>
      </c>
      <c r="BS90" s="218">
        <v>120000</v>
      </c>
      <c r="BT90" s="189">
        <v>120000</v>
      </c>
      <c r="BU90" s="190">
        <v>120000</v>
      </c>
      <c r="BV90" s="1" t="s">
        <v>542</v>
      </c>
      <c r="BW90" s="4" t="s">
        <v>625</v>
      </c>
      <c r="BX90" s="1" t="s">
        <v>626</v>
      </c>
      <c r="BY90" s="11">
        <v>43887</v>
      </c>
      <c r="BZ90" s="4" t="s">
        <v>1194</v>
      </c>
      <c r="CA90" s="69"/>
      <c r="CB90" s="69"/>
      <c r="CC90" s="74"/>
      <c r="CD90" s="69"/>
      <c r="CE90" s="190">
        <v>120000</v>
      </c>
      <c r="CF90" s="190">
        <v>120000</v>
      </c>
      <c r="CG90" s="189">
        <v>120000</v>
      </c>
      <c r="CH90" s="190">
        <v>120000</v>
      </c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1" t="s">
        <v>501</v>
      </c>
      <c r="CT90" s="29"/>
      <c r="CU90" s="29"/>
      <c r="CV90" s="29"/>
      <c r="CW90" s="29"/>
      <c r="CX90" s="29"/>
    </row>
    <row r="91" spans="1:102" s="16" customFormat="1" ht="30" customHeight="1" x14ac:dyDescent="0.2">
      <c r="A91" s="47" t="s">
        <v>964</v>
      </c>
      <c r="B91" s="8">
        <v>110</v>
      </c>
      <c r="C91" s="68" t="s">
        <v>244</v>
      </c>
      <c r="D91" s="68" t="s">
        <v>275</v>
      </c>
      <c r="E91" s="68" t="s">
        <v>321</v>
      </c>
      <c r="F91" s="68" t="s">
        <v>354</v>
      </c>
      <c r="G91" s="68">
        <v>796</v>
      </c>
      <c r="H91" s="49" t="s">
        <v>1069</v>
      </c>
      <c r="I91" s="49" t="s">
        <v>141</v>
      </c>
      <c r="J91" s="72">
        <v>60.07</v>
      </c>
      <c r="K91" s="1" t="s">
        <v>391</v>
      </c>
      <c r="L91" s="8"/>
      <c r="M91" s="190">
        <f>AB91</f>
        <v>10080000</v>
      </c>
      <c r="N91" s="50" t="s">
        <v>505</v>
      </c>
      <c r="O91" s="8"/>
      <c r="P91" s="4" t="s">
        <v>422</v>
      </c>
      <c r="Q91" s="49" t="s">
        <v>417</v>
      </c>
      <c r="R91" s="72" t="s">
        <v>429</v>
      </c>
      <c r="S91" s="9"/>
      <c r="T91" s="5"/>
      <c r="U91" s="1" t="s">
        <v>435</v>
      </c>
      <c r="V91" s="8" t="s">
        <v>435</v>
      </c>
      <c r="W91" s="1" t="s">
        <v>435</v>
      </c>
      <c r="X91" s="1" t="s">
        <v>1397</v>
      </c>
      <c r="Y91" s="72" t="s">
        <v>455</v>
      </c>
      <c r="Z91" s="4" t="s">
        <v>456</v>
      </c>
      <c r="AA91" s="190">
        <f t="shared" si="25"/>
        <v>8400000</v>
      </c>
      <c r="AB91" s="190">
        <v>10080000</v>
      </c>
      <c r="AC91" s="169">
        <f t="shared" si="26"/>
        <v>8400000</v>
      </c>
      <c r="AD91" s="169">
        <f>M91</f>
        <v>10080000</v>
      </c>
      <c r="AE91" s="4" t="s">
        <v>457</v>
      </c>
      <c r="AF91" s="1">
        <v>30</v>
      </c>
      <c r="AG91" s="11">
        <v>44068</v>
      </c>
      <c r="AH91" s="167" t="s">
        <v>1045</v>
      </c>
      <c r="AI91" s="8" t="s">
        <v>468</v>
      </c>
      <c r="AJ91" s="1"/>
      <c r="AK91" s="62" t="s">
        <v>1068</v>
      </c>
      <c r="AL91" s="29"/>
      <c r="AM91" s="168" t="s">
        <v>1400</v>
      </c>
      <c r="AN91" s="210">
        <f t="shared" si="22"/>
        <v>8400000</v>
      </c>
      <c r="AO91" s="62" t="s">
        <v>718</v>
      </c>
      <c r="AP91" s="4" t="s">
        <v>1023</v>
      </c>
      <c r="AQ91" s="1" t="s">
        <v>436</v>
      </c>
      <c r="AR91" s="52"/>
      <c r="AS91" s="29"/>
      <c r="AT91" s="29"/>
      <c r="AU91" s="29"/>
      <c r="AV91" s="53"/>
      <c r="AW91" s="8"/>
      <c r="AX91" s="8"/>
      <c r="AY91" s="77"/>
      <c r="AZ91" s="29"/>
      <c r="BA91" s="29"/>
      <c r="BB91" s="200">
        <v>0</v>
      </c>
      <c r="BC91" s="187">
        <v>0</v>
      </c>
      <c r="BD91" s="187">
        <v>0</v>
      </c>
      <c r="BE91" s="200">
        <v>0</v>
      </c>
      <c r="BF91" s="29"/>
      <c r="BG91" s="29"/>
      <c r="BH91" s="81"/>
      <c r="BI91" s="72"/>
      <c r="BJ91" s="76"/>
      <c r="BK91" s="76"/>
      <c r="BL91" s="76"/>
      <c r="BM91" s="72"/>
      <c r="BN91" s="29"/>
      <c r="BO91" s="29"/>
      <c r="BP91" s="29"/>
      <c r="BQ91" s="29"/>
      <c r="BR91" s="200">
        <v>0</v>
      </c>
      <c r="BS91" s="205">
        <v>0</v>
      </c>
      <c r="BT91" s="187">
        <v>0</v>
      </c>
      <c r="BU91" s="200">
        <v>0</v>
      </c>
      <c r="BV91" s="1"/>
      <c r="BW91" s="4"/>
      <c r="BX91" s="1"/>
      <c r="BY91" s="11"/>
      <c r="BZ91" s="4"/>
      <c r="CA91" s="69"/>
      <c r="CB91" s="69"/>
      <c r="CC91" s="74"/>
      <c r="CD91" s="69"/>
      <c r="CE91" s="200">
        <v>0</v>
      </c>
      <c r="CF91" s="200">
        <v>0</v>
      </c>
      <c r="CG91" s="200">
        <v>0</v>
      </c>
      <c r="CH91" s="200">
        <v>0</v>
      </c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1" t="s">
        <v>501</v>
      </c>
      <c r="CT91" s="29"/>
      <c r="CU91" s="29"/>
      <c r="CV91" s="29"/>
      <c r="CW91" s="29"/>
      <c r="CX91" s="29"/>
    </row>
    <row r="92" spans="1:102" s="16" customFormat="1" ht="33.75" customHeight="1" x14ac:dyDescent="0.2">
      <c r="A92" s="47" t="s">
        <v>965</v>
      </c>
      <c r="B92" s="8">
        <v>111</v>
      </c>
      <c r="C92" s="68" t="s">
        <v>245</v>
      </c>
      <c r="D92" s="68" t="s">
        <v>276</v>
      </c>
      <c r="E92" s="68" t="s">
        <v>322</v>
      </c>
      <c r="F92" s="68" t="s">
        <v>354</v>
      </c>
      <c r="G92" s="68">
        <v>796</v>
      </c>
      <c r="H92" s="1" t="s">
        <v>1069</v>
      </c>
      <c r="I92" s="49" t="s">
        <v>44</v>
      </c>
      <c r="J92" s="72">
        <v>60</v>
      </c>
      <c r="K92" s="1" t="s">
        <v>392</v>
      </c>
      <c r="L92" s="8"/>
      <c r="M92" s="190">
        <v>360000</v>
      </c>
      <c r="N92" s="50" t="s">
        <v>505</v>
      </c>
      <c r="O92" s="8"/>
      <c r="P92" s="4" t="s">
        <v>423</v>
      </c>
      <c r="Q92" s="49" t="s">
        <v>886</v>
      </c>
      <c r="R92" s="72" t="s">
        <v>431</v>
      </c>
      <c r="S92" s="9"/>
      <c r="T92" s="5"/>
      <c r="U92" s="72" t="s">
        <v>435</v>
      </c>
      <c r="V92" s="8" t="s">
        <v>435</v>
      </c>
      <c r="W92" s="72" t="s">
        <v>435</v>
      </c>
      <c r="X92" s="1" t="s">
        <v>884</v>
      </c>
      <c r="Y92" s="72" t="s">
        <v>455</v>
      </c>
      <c r="Z92" s="4" t="s">
        <v>456</v>
      </c>
      <c r="AA92" s="190">
        <f t="shared" si="25"/>
        <v>300000</v>
      </c>
      <c r="AB92" s="190">
        <f t="shared" si="23"/>
        <v>360000</v>
      </c>
      <c r="AC92" s="169">
        <f>AD92/1.2</f>
        <v>300000</v>
      </c>
      <c r="AD92" s="169">
        <f>M92</f>
        <v>360000</v>
      </c>
      <c r="AE92" s="4" t="s">
        <v>457</v>
      </c>
      <c r="AF92" s="1">
        <v>38</v>
      </c>
      <c r="AG92" s="11">
        <v>44068</v>
      </c>
      <c r="AH92" s="167" t="s">
        <v>1045</v>
      </c>
      <c r="AI92" s="8" t="s">
        <v>468</v>
      </c>
      <c r="AJ92" s="1"/>
      <c r="AK92" s="4" t="s">
        <v>1068</v>
      </c>
      <c r="AL92" s="29"/>
      <c r="AM92" s="168" t="s">
        <v>1400</v>
      </c>
      <c r="AN92" s="210">
        <v>300000</v>
      </c>
      <c r="AO92" s="62" t="s">
        <v>718</v>
      </c>
      <c r="AP92" s="4" t="s">
        <v>1023</v>
      </c>
      <c r="AQ92" s="1" t="s">
        <v>436</v>
      </c>
      <c r="AR92" s="52"/>
      <c r="AS92" s="29"/>
      <c r="AT92" s="29"/>
      <c r="AU92" s="29"/>
      <c r="AV92" s="53"/>
      <c r="AW92" s="80"/>
      <c r="AX92" s="100"/>
      <c r="AY92" s="4"/>
      <c r="AZ92" s="29"/>
      <c r="BA92" s="29"/>
      <c r="BB92" s="189">
        <v>0</v>
      </c>
      <c r="BC92" s="190">
        <v>0</v>
      </c>
      <c r="BD92" s="190">
        <v>0</v>
      </c>
      <c r="BE92" s="190">
        <v>0</v>
      </c>
      <c r="BF92" s="8"/>
      <c r="BG92" s="8"/>
      <c r="BH92" s="81"/>
      <c r="BI92" s="1"/>
      <c r="BJ92" s="76"/>
      <c r="BK92" s="76"/>
      <c r="BL92" s="76"/>
      <c r="BM92" s="72"/>
      <c r="BN92" s="8"/>
      <c r="BO92" s="8"/>
      <c r="BP92" s="99"/>
      <c r="BQ92" s="8"/>
      <c r="BR92" s="209">
        <v>0</v>
      </c>
      <c r="BS92" s="209">
        <v>0</v>
      </c>
      <c r="BT92" s="209">
        <v>0</v>
      </c>
      <c r="BU92" s="209">
        <v>0</v>
      </c>
      <c r="BV92" s="1"/>
      <c r="BW92" s="1"/>
      <c r="BX92" s="1"/>
      <c r="BY92" s="11"/>
      <c r="BZ92" s="1"/>
      <c r="CA92" s="69"/>
      <c r="CB92" s="69"/>
      <c r="CC92" s="74"/>
      <c r="CD92" s="69"/>
      <c r="CE92" s="209">
        <v>0</v>
      </c>
      <c r="CF92" s="209">
        <v>0</v>
      </c>
      <c r="CG92" s="209">
        <v>0</v>
      </c>
      <c r="CH92" s="209">
        <v>0</v>
      </c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1" t="s">
        <v>501</v>
      </c>
      <c r="CT92" s="29"/>
      <c r="CU92" s="29"/>
      <c r="CV92" s="29"/>
      <c r="CW92" s="29"/>
      <c r="CX92" s="29"/>
    </row>
    <row r="93" spans="1:102" s="16" customFormat="1" ht="33" customHeight="1" x14ac:dyDescent="0.2">
      <c r="A93" s="47" t="s">
        <v>966</v>
      </c>
      <c r="B93" s="8">
        <v>112</v>
      </c>
      <c r="C93" s="68" t="s">
        <v>246</v>
      </c>
      <c r="D93" s="68" t="s">
        <v>277</v>
      </c>
      <c r="E93" s="68" t="s">
        <v>323</v>
      </c>
      <c r="F93" s="68" t="s">
        <v>363</v>
      </c>
      <c r="G93" s="48">
        <v>876</v>
      </c>
      <c r="H93" s="49" t="s">
        <v>373</v>
      </c>
      <c r="I93" s="72">
        <v>1</v>
      </c>
      <c r="J93" s="72">
        <v>60</v>
      </c>
      <c r="K93" s="1" t="s">
        <v>392</v>
      </c>
      <c r="L93" s="8"/>
      <c r="M93" s="189">
        <v>2564400</v>
      </c>
      <c r="N93" s="50" t="s">
        <v>505</v>
      </c>
      <c r="O93" s="8"/>
      <c r="P93" s="49" t="s">
        <v>424</v>
      </c>
      <c r="Q93" s="1" t="s">
        <v>887</v>
      </c>
      <c r="R93" s="72" t="s">
        <v>430</v>
      </c>
      <c r="S93" s="9" t="s">
        <v>545</v>
      </c>
      <c r="T93" s="5" t="s">
        <v>544</v>
      </c>
      <c r="U93" s="1" t="s">
        <v>436</v>
      </c>
      <c r="V93" s="8" t="s">
        <v>436</v>
      </c>
      <c r="W93" s="1" t="s">
        <v>436</v>
      </c>
      <c r="X93" s="1" t="s">
        <v>889</v>
      </c>
      <c r="Y93" s="72" t="s">
        <v>436</v>
      </c>
      <c r="Z93" s="4" t="s">
        <v>456</v>
      </c>
      <c r="AA93" s="173">
        <f t="shared" si="25"/>
        <v>2137000</v>
      </c>
      <c r="AB93" s="209">
        <v>2564400</v>
      </c>
      <c r="AC93" s="169">
        <f t="shared" si="26"/>
        <v>260000</v>
      </c>
      <c r="AD93" s="169">
        <v>312000</v>
      </c>
      <c r="AE93" s="72" t="s">
        <v>457</v>
      </c>
      <c r="AF93" s="72">
        <v>31</v>
      </c>
      <c r="AG93" s="11">
        <v>44109</v>
      </c>
      <c r="AH93" s="50" t="s">
        <v>436</v>
      </c>
      <c r="AI93" s="8" t="s">
        <v>468</v>
      </c>
      <c r="AJ93" s="72" t="s">
        <v>479</v>
      </c>
      <c r="AK93" s="4" t="s">
        <v>1068</v>
      </c>
      <c r="AL93" s="29"/>
      <c r="AM93" s="4" t="s">
        <v>481</v>
      </c>
      <c r="AN93" s="210">
        <f>AC93</f>
        <v>260000</v>
      </c>
      <c r="AO93" s="1" t="s">
        <v>483</v>
      </c>
      <c r="AP93" s="4" t="s">
        <v>436</v>
      </c>
      <c r="AQ93" s="72" t="s">
        <v>436</v>
      </c>
      <c r="AR93" s="52"/>
      <c r="AS93" s="29"/>
      <c r="AT93" s="29"/>
      <c r="AU93" s="29"/>
      <c r="AV93" s="53"/>
      <c r="AW93" s="50"/>
      <c r="AX93" s="54"/>
      <c r="AY93" s="4"/>
      <c r="AZ93" s="29"/>
      <c r="BA93" s="29"/>
      <c r="BB93" s="185">
        <v>0</v>
      </c>
      <c r="BC93" s="173">
        <v>0</v>
      </c>
      <c r="BD93" s="173">
        <v>0</v>
      </c>
      <c r="BE93" s="173">
        <v>0</v>
      </c>
      <c r="BF93" s="29"/>
      <c r="BG93" s="29"/>
      <c r="BH93" s="81"/>
      <c r="BI93" s="72"/>
      <c r="BJ93" s="76"/>
      <c r="BK93" s="76"/>
      <c r="BL93" s="76"/>
      <c r="BM93" s="162"/>
      <c r="BN93" s="29"/>
      <c r="BO93" s="29"/>
      <c r="BP93" s="29"/>
      <c r="BQ93" s="29"/>
      <c r="BR93" s="190">
        <v>0</v>
      </c>
      <c r="BS93" s="173">
        <v>0</v>
      </c>
      <c r="BT93" s="217">
        <v>0</v>
      </c>
      <c r="BU93" s="173">
        <v>0</v>
      </c>
      <c r="BV93" s="1"/>
      <c r="BW93" s="4"/>
      <c r="BX93" s="1"/>
      <c r="BY93" s="11"/>
      <c r="BZ93" s="4"/>
      <c r="CA93" s="74"/>
      <c r="CB93" s="74"/>
      <c r="CC93" s="69"/>
      <c r="CD93" s="69"/>
      <c r="CE93" s="217">
        <v>0</v>
      </c>
      <c r="CF93" s="173">
        <v>0</v>
      </c>
      <c r="CG93" s="217">
        <v>0</v>
      </c>
      <c r="CH93" s="173">
        <v>0</v>
      </c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1" t="s">
        <v>496</v>
      </c>
      <c r="CT93" s="29"/>
      <c r="CU93" s="29"/>
      <c r="CV93" s="29"/>
      <c r="CW93" s="29"/>
      <c r="CX93" s="29"/>
    </row>
    <row r="94" spans="1:102" s="16" customFormat="1" ht="32.25" customHeight="1" x14ac:dyDescent="0.2">
      <c r="A94" s="47" t="s">
        <v>688</v>
      </c>
      <c r="B94" s="8">
        <v>113</v>
      </c>
      <c r="C94" s="68" t="s">
        <v>247</v>
      </c>
      <c r="D94" s="68" t="s">
        <v>247</v>
      </c>
      <c r="E94" s="68" t="s">
        <v>324</v>
      </c>
      <c r="F94" s="68" t="s">
        <v>363</v>
      </c>
      <c r="G94" s="48" t="s">
        <v>371</v>
      </c>
      <c r="H94" s="49" t="s">
        <v>373</v>
      </c>
      <c r="I94" s="49" t="s">
        <v>42</v>
      </c>
      <c r="J94" s="72">
        <v>60</v>
      </c>
      <c r="K94" s="1" t="s">
        <v>392</v>
      </c>
      <c r="L94" s="8"/>
      <c r="M94" s="190">
        <v>1123200</v>
      </c>
      <c r="N94" s="50" t="s">
        <v>505</v>
      </c>
      <c r="O94" s="8"/>
      <c r="P94" s="1" t="s">
        <v>400</v>
      </c>
      <c r="Q94" s="1" t="s">
        <v>424</v>
      </c>
      <c r="R94" s="72" t="s">
        <v>430</v>
      </c>
      <c r="S94" s="9" t="s">
        <v>546</v>
      </c>
      <c r="T94" s="5" t="s">
        <v>544</v>
      </c>
      <c r="U94" s="1" t="s">
        <v>436</v>
      </c>
      <c r="V94" s="8" t="s">
        <v>435</v>
      </c>
      <c r="W94" s="1" t="s">
        <v>436</v>
      </c>
      <c r="X94" s="1" t="s">
        <v>451</v>
      </c>
      <c r="Y94" s="72" t="s">
        <v>436</v>
      </c>
      <c r="Z94" s="4" t="s">
        <v>456</v>
      </c>
      <c r="AA94" s="190">
        <v>936000</v>
      </c>
      <c r="AB94" s="209">
        <v>1123200</v>
      </c>
      <c r="AC94" s="232">
        <f>AN94</f>
        <v>780000</v>
      </c>
      <c r="AD94" s="232">
        <f>AC94*1.2</f>
        <v>936000</v>
      </c>
      <c r="AE94" s="4" t="s">
        <v>457</v>
      </c>
      <c r="AF94" s="1">
        <v>46</v>
      </c>
      <c r="AG94" s="11">
        <v>43767</v>
      </c>
      <c r="AH94" s="50" t="s">
        <v>436</v>
      </c>
      <c r="AI94" s="8" t="s">
        <v>468</v>
      </c>
      <c r="AJ94" s="72" t="s">
        <v>479</v>
      </c>
      <c r="AK94" s="62" t="s">
        <v>480</v>
      </c>
      <c r="AL94" s="29"/>
      <c r="AM94" s="4" t="s">
        <v>481</v>
      </c>
      <c r="AN94" s="216">
        <f>BD94</f>
        <v>780000</v>
      </c>
      <c r="AO94" s="72" t="s">
        <v>483</v>
      </c>
      <c r="AP94" s="4" t="s">
        <v>436</v>
      </c>
      <c r="AQ94" s="1" t="s">
        <v>436</v>
      </c>
      <c r="AR94" s="52"/>
      <c r="AS94" s="29"/>
      <c r="AT94" s="29"/>
      <c r="AU94" s="29"/>
      <c r="AV94" s="53"/>
      <c r="AW94" s="80"/>
      <c r="AX94" s="250"/>
      <c r="AY94" s="77"/>
      <c r="AZ94" s="29"/>
      <c r="BA94" s="29"/>
      <c r="BB94" s="189">
        <f>BC94/1.2</f>
        <v>936000</v>
      </c>
      <c r="BC94" s="190">
        <v>1123200</v>
      </c>
      <c r="BD94" s="190">
        <f>BT94</f>
        <v>780000</v>
      </c>
      <c r="BE94" s="190">
        <f>BU94</f>
        <v>936000</v>
      </c>
      <c r="BF94" s="8" t="s">
        <v>436</v>
      </c>
      <c r="BG94" s="8" t="s">
        <v>436</v>
      </c>
      <c r="BH94" s="81">
        <v>43769</v>
      </c>
      <c r="BI94" s="1" t="s">
        <v>1354</v>
      </c>
      <c r="BJ94" s="76">
        <v>1</v>
      </c>
      <c r="BK94" s="76">
        <v>0</v>
      </c>
      <c r="BL94" s="76">
        <v>0</v>
      </c>
      <c r="BM94" s="72" t="s">
        <v>430</v>
      </c>
      <c r="BN94" s="8">
        <v>0</v>
      </c>
      <c r="BO94" s="8">
        <v>0</v>
      </c>
      <c r="BP94" s="29"/>
      <c r="BQ94" s="29"/>
      <c r="BR94" s="191">
        <v>936000</v>
      </c>
      <c r="BS94" s="190">
        <v>1123200</v>
      </c>
      <c r="BT94" s="189">
        <f>BU94/1.2</f>
        <v>780000</v>
      </c>
      <c r="BU94" s="190">
        <v>936000</v>
      </c>
      <c r="BV94" s="1" t="s">
        <v>546</v>
      </c>
      <c r="BW94" s="4" t="s">
        <v>600</v>
      </c>
      <c r="BX94" s="1" t="s">
        <v>583</v>
      </c>
      <c r="BY94" s="11">
        <v>43766</v>
      </c>
      <c r="BZ94" s="176" t="s">
        <v>888</v>
      </c>
      <c r="CA94" s="69"/>
      <c r="CB94" s="69"/>
      <c r="CC94" s="74"/>
      <c r="CD94" s="69"/>
      <c r="CE94" s="190">
        <f>BR94</f>
        <v>936000</v>
      </c>
      <c r="CF94" s="190">
        <f>BS94</f>
        <v>1123200</v>
      </c>
      <c r="CG94" s="189">
        <f>BR94-BT94</f>
        <v>156000</v>
      </c>
      <c r="CH94" s="190">
        <f>BS94-BU94</f>
        <v>187200</v>
      </c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1" t="s">
        <v>501</v>
      </c>
      <c r="CT94" s="29"/>
      <c r="CU94" s="29"/>
      <c r="CV94" s="29"/>
      <c r="CW94" s="29"/>
      <c r="CX94" s="29"/>
    </row>
    <row r="95" spans="1:102" s="16" customFormat="1" ht="48.75" customHeight="1" x14ac:dyDescent="0.2">
      <c r="A95" s="47" t="s">
        <v>689</v>
      </c>
      <c r="B95" s="8">
        <v>114</v>
      </c>
      <c r="C95" s="68" t="s">
        <v>249</v>
      </c>
      <c r="D95" s="68" t="s">
        <v>279</v>
      </c>
      <c r="E95" s="68" t="s">
        <v>1111</v>
      </c>
      <c r="F95" s="68" t="s">
        <v>1112</v>
      </c>
      <c r="G95" s="48">
        <v>876</v>
      </c>
      <c r="H95" s="49" t="s">
        <v>373</v>
      </c>
      <c r="I95" s="49">
        <v>1</v>
      </c>
      <c r="J95" s="1" t="s">
        <v>387</v>
      </c>
      <c r="K95" s="49" t="s">
        <v>1113</v>
      </c>
      <c r="L95" s="8"/>
      <c r="M95" s="187">
        <v>1320000</v>
      </c>
      <c r="N95" s="50" t="s">
        <v>505</v>
      </c>
      <c r="O95" s="8"/>
      <c r="P95" s="49" t="s">
        <v>792</v>
      </c>
      <c r="Q95" s="1" t="s">
        <v>417</v>
      </c>
      <c r="R95" s="72" t="s">
        <v>430</v>
      </c>
      <c r="S95" s="9" t="s">
        <v>548</v>
      </c>
      <c r="T95" s="5" t="s">
        <v>547</v>
      </c>
      <c r="U95" s="1" t="s">
        <v>436</v>
      </c>
      <c r="V95" s="8" t="s">
        <v>435</v>
      </c>
      <c r="W95" s="1" t="s">
        <v>436</v>
      </c>
      <c r="X95" s="1" t="s">
        <v>1012</v>
      </c>
      <c r="Y95" s="72" t="s">
        <v>436</v>
      </c>
      <c r="Z95" s="4" t="s">
        <v>456</v>
      </c>
      <c r="AA95" s="190">
        <f>AB95/1.2</f>
        <v>1100000</v>
      </c>
      <c r="AB95" s="209">
        <v>1320000</v>
      </c>
      <c r="AC95" s="232">
        <v>550000</v>
      </c>
      <c r="AD95" s="232">
        <v>660000</v>
      </c>
      <c r="AE95" s="72" t="s">
        <v>458</v>
      </c>
      <c r="AF95" s="72" t="s">
        <v>460</v>
      </c>
      <c r="AG95" s="11">
        <v>42933</v>
      </c>
      <c r="AH95" s="50" t="s">
        <v>436</v>
      </c>
      <c r="AI95" s="8" t="s">
        <v>468</v>
      </c>
      <c r="AJ95" s="1" t="s">
        <v>474</v>
      </c>
      <c r="AK95" s="1" t="s">
        <v>480</v>
      </c>
      <c r="AL95" s="29"/>
      <c r="AM95" s="1" t="s">
        <v>481</v>
      </c>
      <c r="AN95" s="216">
        <v>550000</v>
      </c>
      <c r="AO95" s="4" t="s">
        <v>483</v>
      </c>
      <c r="AP95" s="4" t="s">
        <v>436</v>
      </c>
      <c r="AQ95" s="1" t="s">
        <v>435</v>
      </c>
      <c r="AR95" s="52"/>
      <c r="AS95" s="29"/>
      <c r="AT95" s="29"/>
      <c r="AU95" s="29"/>
      <c r="AV95" s="53"/>
      <c r="AW95" s="50"/>
      <c r="AX95" s="50"/>
      <c r="AY95" s="77"/>
      <c r="AZ95" s="29"/>
      <c r="BA95" s="29"/>
      <c r="BB95" s="185">
        <f>BC95/1.2</f>
        <v>1100000</v>
      </c>
      <c r="BC95" s="190">
        <v>1320000</v>
      </c>
      <c r="BD95" s="190">
        <v>550000</v>
      </c>
      <c r="BE95" s="190">
        <v>660000</v>
      </c>
      <c r="BF95" s="8" t="s">
        <v>436</v>
      </c>
      <c r="BG95" s="8" t="s">
        <v>436</v>
      </c>
      <c r="BH95" s="81">
        <v>42933</v>
      </c>
      <c r="BI95" s="1" t="s">
        <v>1355</v>
      </c>
      <c r="BJ95" s="76">
        <v>1</v>
      </c>
      <c r="BK95" s="76">
        <v>0</v>
      </c>
      <c r="BL95" s="76">
        <v>0</v>
      </c>
      <c r="BM95" s="249" t="s">
        <v>430</v>
      </c>
      <c r="BN95" s="8">
        <v>0</v>
      </c>
      <c r="BO95" s="8">
        <v>0</v>
      </c>
      <c r="BP95" s="29"/>
      <c r="BQ95" s="29"/>
      <c r="BR95" s="173">
        <f>BS95/1.2</f>
        <v>1100000</v>
      </c>
      <c r="BS95" s="190">
        <v>1320000</v>
      </c>
      <c r="BT95" s="190">
        <v>550000</v>
      </c>
      <c r="BU95" s="190">
        <v>660000</v>
      </c>
      <c r="BV95" s="1" t="s">
        <v>548</v>
      </c>
      <c r="BW95" s="4" t="s">
        <v>547</v>
      </c>
      <c r="BX95" s="1" t="s">
        <v>436</v>
      </c>
      <c r="BY95" s="11">
        <v>42933</v>
      </c>
      <c r="BZ95" s="4" t="s">
        <v>627</v>
      </c>
      <c r="CA95" s="69"/>
      <c r="CB95" s="69"/>
      <c r="CC95" s="69"/>
      <c r="CD95" s="69"/>
      <c r="CE95" s="190">
        <v>973728.81</v>
      </c>
      <c r="CF95" s="190">
        <v>1320000</v>
      </c>
      <c r="CG95" s="190">
        <v>550000</v>
      </c>
      <c r="CH95" s="190">
        <v>660000</v>
      </c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1" t="s">
        <v>496</v>
      </c>
      <c r="CT95" s="29"/>
      <c r="CU95" s="29"/>
      <c r="CV95" s="29"/>
      <c r="CW95" s="29"/>
      <c r="CX95" s="29"/>
    </row>
    <row r="96" spans="1:102" s="16" customFormat="1" ht="36.75" customHeight="1" x14ac:dyDescent="0.2">
      <c r="A96" s="47" t="s">
        <v>690</v>
      </c>
      <c r="B96" s="8">
        <v>115</v>
      </c>
      <c r="C96" s="68" t="s">
        <v>207</v>
      </c>
      <c r="D96" s="68" t="s">
        <v>267</v>
      </c>
      <c r="E96" s="68" t="s">
        <v>1114</v>
      </c>
      <c r="F96" s="68" t="s">
        <v>1112</v>
      </c>
      <c r="G96" s="48">
        <v>876</v>
      </c>
      <c r="H96" s="49" t="s">
        <v>373</v>
      </c>
      <c r="I96" s="72">
        <v>1</v>
      </c>
      <c r="J96" s="72">
        <v>60</v>
      </c>
      <c r="K96" s="1" t="s">
        <v>397</v>
      </c>
      <c r="L96" s="8"/>
      <c r="M96" s="191">
        <v>1680000</v>
      </c>
      <c r="N96" s="50" t="s">
        <v>505</v>
      </c>
      <c r="O96" s="8"/>
      <c r="P96" s="1" t="s">
        <v>408</v>
      </c>
      <c r="Q96" s="1" t="s">
        <v>417</v>
      </c>
      <c r="R96" s="72" t="s">
        <v>430</v>
      </c>
      <c r="S96" s="9" t="s">
        <v>549</v>
      </c>
      <c r="T96" s="5" t="s">
        <v>535</v>
      </c>
      <c r="U96" s="1" t="s">
        <v>436</v>
      </c>
      <c r="V96" s="8" t="s">
        <v>435</v>
      </c>
      <c r="W96" s="1" t="s">
        <v>436</v>
      </c>
      <c r="X96" s="1" t="s">
        <v>639</v>
      </c>
      <c r="Y96" s="72" t="s">
        <v>436</v>
      </c>
      <c r="Z96" s="4" t="s">
        <v>456</v>
      </c>
      <c r="AA96" s="190">
        <f>AB96/1.2</f>
        <v>1400000</v>
      </c>
      <c r="AB96" s="209">
        <v>1680000</v>
      </c>
      <c r="AC96" s="232">
        <f>AD96/1.2</f>
        <v>316666.66666666669</v>
      </c>
      <c r="AD96" s="232">
        <v>380000</v>
      </c>
      <c r="AE96" s="72" t="s">
        <v>458</v>
      </c>
      <c r="AF96" s="72" t="s">
        <v>460</v>
      </c>
      <c r="AG96" s="11">
        <v>43343</v>
      </c>
      <c r="AH96" s="50" t="s">
        <v>436</v>
      </c>
      <c r="AI96" s="8" t="s">
        <v>468</v>
      </c>
      <c r="AJ96" s="72" t="s">
        <v>471</v>
      </c>
      <c r="AK96" s="72" t="s">
        <v>480</v>
      </c>
      <c r="AL96" s="29"/>
      <c r="AM96" s="1" t="s">
        <v>481</v>
      </c>
      <c r="AN96" s="216">
        <f>AC96</f>
        <v>316666.66666666669</v>
      </c>
      <c r="AO96" s="72" t="s">
        <v>483</v>
      </c>
      <c r="AP96" s="4" t="s">
        <v>436</v>
      </c>
      <c r="AQ96" s="72" t="s">
        <v>435</v>
      </c>
      <c r="AR96" s="52"/>
      <c r="AS96" s="29"/>
      <c r="AT96" s="29"/>
      <c r="AU96" s="29"/>
      <c r="AV96" s="53"/>
      <c r="AW96" s="50"/>
      <c r="AX96" s="50"/>
      <c r="AY96" s="77"/>
      <c r="AZ96" s="29"/>
      <c r="BA96" s="29"/>
      <c r="BB96" s="185">
        <f>BC96/1.2</f>
        <v>1400000</v>
      </c>
      <c r="BC96" s="191">
        <v>1680000</v>
      </c>
      <c r="BD96" s="191">
        <f>BE96/1.18</f>
        <v>322033.89830508479</v>
      </c>
      <c r="BE96" s="191">
        <v>380000</v>
      </c>
      <c r="BF96" s="8" t="s">
        <v>436</v>
      </c>
      <c r="BG96" s="8" t="s">
        <v>436</v>
      </c>
      <c r="BH96" s="75">
        <v>43343</v>
      </c>
      <c r="BI96" s="1" t="s">
        <v>1356</v>
      </c>
      <c r="BJ96" s="76">
        <v>1</v>
      </c>
      <c r="BK96" s="76">
        <v>0</v>
      </c>
      <c r="BL96" s="76">
        <v>0</v>
      </c>
      <c r="BM96" s="249" t="s">
        <v>430</v>
      </c>
      <c r="BN96" s="8">
        <v>0</v>
      </c>
      <c r="BO96" s="8">
        <v>0</v>
      </c>
      <c r="BP96" s="29"/>
      <c r="BQ96" s="29"/>
      <c r="BR96" s="173">
        <f>BS96/1.2</f>
        <v>1400000</v>
      </c>
      <c r="BS96" s="191">
        <v>1680000</v>
      </c>
      <c r="BT96" s="191">
        <v>322033.90000000002</v>
      </c>
      <c r="BU96" s="191">
        <v>380000</v>
      </c>
      <c r="BV96" s="1" t="s">
        <v>549</v>
      </c>
      <c r="BW96" s="4" t="s">
        <v>535</v>
      </c>
      <c r="BX96" s="1" t="s">
        <v>436</v>
      </c>
      <c r="BY96" s="11">
        <v>43343</v>
      </c>
      <c r="BZ96" s="4" t="s">
        <v>628</v>
      </c>
      <c r="CA96" s="6"/>
      <c r="CB96" s="6"/>
      <c r="CC96" s="6"/>
      <c r="CD96" s="6"/>
      <c r="CE96" s="191">
        <v>322033.90000000002</v>
      </c>
      <c r="CF96" s="191">
        <v>1680000</v>
      </c>
      <c r="CG96" s="191">
        <v>322033.90000000002</v>
      </c>
      <c r="CH96" s="191">
        <v>380000</v>
      </c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1" t="s">
        <v>496</v>
      </c>
      <c r="CT96" s="29"/>
      <c r="CU96" s="29"/>
      <c r="CV96" s="29"/>
      <c r="CW96" s="29"/>
      <c r="CX96" s="29"/>
    </row>
    <row r="97" spans="1:103" s="16" customFormat="1" ht="27" customHeight="1" x14ac:dyDescent="0.2">
      <c r="A97" s="47" t="s">
        <v>1289</v>
      </c>
      <c r="B97" s="8">
        <v>117</v>
      </c>
      <c r="C97" s="68" t="s">
        <v>215</v>
      </c>
      <c r="D97" s="68" t="s">
        <v>259</v>
      </c>
      <c r="E97" s="68" t="s">
        <v>1288</v>
      </c>
      <c r="F97" s="68" t="s">
        <v>347</v>
      </c>
      <c r="G97" s="68">
        <v>796</v>
      </c>
      <c r="H97" s="1" t="s">
        <v>1069</v>
      </c>
      <c r="I97" s="79">
        <v>120000</v>
      </c>
      <c r="J97" s="1">
        <v>60</v>
      </c>
      <c r="K97" s="1" t="s">
        <v>392</v>
      </c>
      <c r="L97" s="8"/>
      <c r="M97" s="173">
        <v>586112</v>
      </c>
      <c r="N97" s="50" t="s">
        <v>505</v>
      </c>
      <c r="O97" s="8"/>
      <c r="P97" s="4" t="s">
        <v>417</v>
      </c>
      <c r="Q97" s="1" t="s">
        <v>425</v>
      </c>
      <c r="R97" s="1" t="s">
        <v>430</v>
      </c>
      <c r="S97" s="9" t="s">
        <v>551</v>
      </c>
      <c r="T97" s="5" t="s">
        <v>550</v>
      </c>
      <c r="U97" s="1" t="s">
        <v>436</v>
      </c>
      <c r="V97" s="8" t="s">
        <v>436</v>
      </c>
      <c r="W97" s="1" t="s">
        <v>436</v>
      </c>
      <c r="X97" s="1" t="s">
        <v>1408</v>
      </c>
      <c r="Y97" s="1" t="s">
        <v>454</v>
      </c>
      <c r="Z97" s="4" t="s">
        <v>456</v>
      </c>
      <c r="AA97" s="173">
        <f>AB97/1.1</f>
        <v>532829.09090909082</v>
      </c>
      <c r="AB97" s="200">
        <v>586112</v>
      </c>
      <c r="AC97" s="183">
        <v>0</v>
      </c>
      <c r="AD97" s="183">
        <v>0</v>
      </c>
      <c r="AE97" s="1" t="s">
        <v>458</v>
      </c>
      <c r="AF97" s="1" t="s">
        <v>436</v>
      </c>
      <c r="AG97" s="11">
        <v>44175</v>
      </c>
      <c r="AH97" s="50" t="s">
        <v>436</v>
      </c>
      <c r="AI97" s="8" t="s">
        <v>468</v>
      </c>
      <c r="AJ97" s="1" t="s">
        <v>475</v>
      </c>
      <c r="AK97" s="4" t="s">
        <v>1068</v>
      </c>
      <c r="AL97" s="29"/>
      <c r="AM97" s="1" t="s">
        <v>481</v>
      </c>
      <c r="AN97" s="184">
        <v>0</v>
      </c>
      <c r="AO97" s="1" t="s">
        <v>483</v>
      </c>
      <c r="AP97" s="4" t="s">
        <v>436</v>
      </c>
      <c r="AQ97" s="1" t="s">
        <v>436</v>
      </c>
      <c r="AR97" s="52"/>
      <c r="AS97" s="29"/>
      <c r="AT97" s="29"/>
      <c r="AU97" s="29"/>
      <c r="AV97" s="53"/>
      <c r="AW97" s="50"/>
      <c r="AX97" s="54"/>
      <c r="AY97" s="4"/>
      <c r="AZ97" s="29"/>
      <c r="BA97" s="29"/>
      <c r="BB97" s="185">
        <v>0</v>
      </c>
      <c r="BC97" s="173">
        <v>0</v>
      </c>
      <c r="BD97" s="173">
        <v>0</v>
      </c>
      <c r="BE97" s="173">
        <v>0</v>
      </c>
      <c r="BF97" s="8"/>
      <c r="BG97" s="8"/>
      <c r="BH97" s="11"/>
      <c r="BI97" s="1"/>
      <c r="BJ97" s="58"/>
      <c r="BK97" s="58"/>
      <c r="BL97" s="58"/>
      <c r="BM97" s="162"/>
      <c r="BN97" s="29"/>
      <c r="BO97" s="29"/>
      <c r="BP97" s="29"/>
      <c r="BQ97" s="29"/>
      <c r="BR97" s="190">
        <v>0</v>
      </c>
      <c r="BS97" s="173">
        <v>0</v>
      </c>
      <c r="BT97" s="217">
        <v>0</v>
      </c>
      <c r="BU97" s="173">
        <v>0</v>
      </c>
      <c r="BV97" s="1"/>
      <c r="BW97" s="4"/>
      <c r="BX97" s="1"/>
      <c r="BY97" s="11"/>
      <c r="BZ97" s="4"/>
      <c r="CA97" s="3"/>
      <c r="CB97" s="3"/>
      <c r="CC97" s="3"/>
      <c r="CD97" s="3"/>
      <c r="CE97" s="217">
        <v>0</v>
      </c>
      <c r="CF97" s="173">
        <v>0</v>
      </c>
      <c r="CG97" s="217">
        <v>0</v>
      </c>
      <c r="CH97" s="173">
        <v>0</v>
      </c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1" t="s">
        <v>497</v>
      </c>
      <c r="CT97" s="29"/>
      <c r="CU97" s="29"/>
      <c r="CV97" s="29"/>
      <c r="CW97" s="29"/>
      <c r="CX97" s="29"/>
    </row>
    <row r="98" spans="1:103" s="16" customFormat="1" ht="48" customHeight="1" x14ac:dyDescent="0.2">
      <c r="A98" s="47" t="s">
        <v>691</v>
      </c>
      <c r="B98" s="8">
        <v>119</v>
      </c>
      <c r="C98" s="68" t="s">
        <v>214</v>
      </c>
      <c r="D98" s="68" t="s">
        <v>258</v>
      </c>
      <c r="E98" s="68" t="s">
        <v>796</v>
      </c>
      <c r="F98" s="68" t="s">
        <v>797</v>
      </c>
      <c r="G98" s="48">
        <v>876</v>
      </c>
      <c r="H98" s="49" t="s">
        <v>373</v>
      </c>
      <c r="I98" s="49">
        <v>1</v>
      </c>
      <c r="J98" s="4">
        <v>60</v>
      </c>
      <c r="K98" s="1" t="s">
        <v>392</v>
      </c>
      <c r="L98" s="8"/>
      <c r="M98" s="173">
        <v>1062000</v>
      </c>
      <c r="N98" s="50" t="s">
        <v>505</v>
      </c>
      <c r="O98" s="8"/>
      <c r="P98" s="1" t="s">
        <v>410</v>
      </c>
      <c r="Q98" s="4" t="s">
        <v>795</v>
      </c>
      <c r="R98" s="1" t="s">
        <v>432</v>
      </c>
      <c r="S98" s="9"/>
      <c r="T98" s="5"/>
      <c r="U98" s="1" t="s">
        <v>435</v>
      </c>
      <c r="V98" s="8" t="s">
        <v>435</v>
      </c>
      <c r="W98" s="1" t="s">
        <v>435</v>
      </c>
      <c r="X98" s="1" t="s">
        <v>441</v>
      </c>
      <c r="Y98" s="1" t="s">
        <v>436</v>
      </c>
      <c r="Z98" s="4" t="s">
        <v>456</v>
      </c>
      <c r="AA98" s="173">
        <f>AB98/1.2</f>
        <v>885000</v>
      </c>
      <c r="AB98" s="173">
        <v>1062000</v>
      </c>
      <c r="AC98" s="231">
        <f>AD98/1.2</f>
        <v>295000</v>
      </c>
      <c r="AD98" s="231">
        <f>AB98/3</f>
        <v>354000</v>
      </c>
      <c r="AE98" s="1" t="s">
        <v>458</v>
      </c>
      <c r="AF98" s="1" t="s">
        <v>460</v>
      </c>
      <c r="AG98" s="11">
        <v>43780</v>
      </c>
      <c r="AH98" s="50" t="s">
        <v>436</v>
      </c>
      <c r="AI98" s="8" t="s">
        <v>468</v>
      </c>
      <c r="AJ98" s="1"/>
      <c r="AK98" s="62" t="s">
        <v>480</v>
      </c>
      <c r="AL98" s="8"/>
      <c r="AM98" s="4" t="s">
        <v>481</v>
      </c>
      <c r="AN98" s="204">
        <v>295000</v>
      </c>
      <c r="AO98" s="1" t="s">
        <v>482</v>
      </c>
      <c r="AP98" s="4" t="s">
        <v>1024</v>
      </c>
      <c r="AQ98" s="1" t="s">
        <v>436</v>
      </c>
      <c r="AR98" s="52"/>
      <c r="AS98" s="29"/>
      <c r="AT98" s="29"/>
      <c r="AU98" s="29"/>
      <c r="AV98" s="53">
        <v>31908354876</v>
      </c>
      <c r="AW98" s="80">
        <v>43738</v>
      </c>
      <c r="AX98" s="8" t="s">
        <v>705</v>
      </c>
      <c r="AY98" s="4" t="s">
        <v>757</v>
      </c>
      <c r="AZ98" s="29"/>
      <c r="BA98" s="29"/>
      <c r="BB98" s="185">
        <v>875000</v>
      </c>
      <c r="BC98" s="173">
        <v>875000</v>
      </c>
      <c r="BD98" s="173">
        <v>295000</v>
      </c>
      <c r="BE98" s="173">
        <v>295000</v>
      </c>
      <c r="BF98" s="8" t="s">
        <v>436</v>
      </c>
      <c r="BG98" s="8" t="s">
        <v>436</v>
      </c>
      <c r="BH98" s="70">
        <v>43763</v>
      </c>
      <c r="BI98" s="1" t="s">
        <v>1357</v>
      </c>
      <c r="BJ98" s="58">
        <v>1</v>
      </c>
      <c r="BK98" s="58">
        <v>0</v>
      </c>
      <c r="BL98" s="58">
        <v>0</v>
      </c>
      <c r="BM98" s="1" t="s">
        <v>493</v>
      </c>
      <c r="BN98" s="8">
        <v>0</v>
      </c>
      <c r="BO98" s="8">
        <v>0</v>
      </c>
      <c r="BP98" s="29"/>
      <c r="BQ98" s="29"/>
      <c r="BR98" s="191">
        <v>875000</v>
      </c>
      <c r="BS98" s="173">
        <v>875000</v>
      </c>
      <c r="BT98" s="173">
        <v>295000</v>
      </c>
      <c r="BU98" s="173">
        <v>295000</v>
      </c>
      <c r="BV98" s="1" t="s">
        <v>548</v>
      </c>
      <c r="BW98" s="1">
        <v>7707083893</v>
      </c>
      <c r="BX98" s="1" t="s">
        <v>436</v>
      </c>
      <c r="BY98" s="11">
        <v>43780</v>
      </c>
      <c r="BZ98" s="177" t="s">
        <v>1305</v>
      </c>
      <c r="CA98" s="2"/>
      <c r="CB98" s="2"/>
      <c r="CC98" s="2"/>
      <c r="CD98" s="2"/>
      <c r="CE98" s="173">
        <v>875000</v>
      </c>
      <c r="CF98" s="173">
        <v>875000</v>
      </c>
      <c r="CG98" s="173">
        <v>295000</v>
      </c>
      <c r="CH98" s="173">
        <v>295000</v>
      </c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1" t="s">
        <v>498</v>
      </c>
      <c r="CT98" s="29"/>
      <c r="CU98" s="29"/>
      <c r="CV98" s="29"/>
      <c r="CW98" s="29"/>
      <c r="CX98" s="29"/>
    </row>
    <row r="99" spans="1:103" s="16" customFormat="1" ht="39" customHeight="1" x14ac:dyDescent="0.2">
      <c r="A99" s="47" t="s">
        <v>692</v>
      </c>
      <c r="B99" s="8">
        <v>122</v>
      </c>
      <c r="C99" s="68" t="s">
        <v>251</v>
      </c>
      <c r="D99" s="68" t="s">
        <v>280</v>
      </c>
      <c r="E99" s="68" t="s">
        <v>329</v>
      </c>
      <c r="F99" s="68" t="s">
        <v>1115</v>
      </c>
      <c r="G99" s="48" t="s">
        <v>758</v>
      </c>
      <c r="H99" s="1" t="s">
        <v>1116</v>
      </c>
      <c r="I99" s="3">
        <v>597251.81000000006</v>
      </c>
      <c r="J99" s="4" t="s">
        <v>385</v>
      </c>
      <c r="K99" s="1" t="s">
        <v>395</v>
      </c>
      <c r="L99" s="8"/>
      <c r="M99" s="173">
        <v>127458314.27</v>
      </c>
      <c r="N99" s="50" t="s">
        <v>505</v>
      </c>
      <c r="O99" s="8"/>
      <c r="P99" s="4" t="s">
        <v>401</v>
      </c>
      <c r="Q99" s="4" t="s">
        <v>426</v>
      </c>
      <c r="R99" s="1" t="s">
        <v>433</v>
      </c>
      <c r="S99" s="9"/>
      <c r="T99" s="5"/>
      <c r="U99" s="1" t="s">
        <v>435</v>
      </c>
      <c r="V99" s="8" t="s">
        <v>435</v>
      </c>
      <c r="W99" s="1" t="s">
        <v>435</v>
      </c>
      <c r="X99" s="1" t="s">
        <v>452</v>
      </c>
      <c r="Y99" s="1" t="s">
        <v>436</v>
      </c>
      <c r="Z99" s="4" t="s">
        <v>456</v>
      </c>
      <c r="AA99" s="173">
        <v>106215261.89</v>
      </c>
      <c r="AB99" s="173">
        <f>AA99*1.2</f>
        <v>127458314.26799999</v>
      </c>
      <c r="AC99" s="232">
        <v>9655932.9000000004</v>
      </c>
      <c r="AD99" s="231">
        <f>AC99*1.2</f>
        <v>11587119.48</v>
      </c>
      <c r="AE99" s="1" t="s">
        <v>458</v>
      </c>
      <c r="AF99" s="1">
        <v>2</v>
      </c>
      <c r="AG99" s="11">
        <v>43496</v>
      </c>
      <c r="AH99" s="50" t="s">
        <v>436</v>
      </c>
      <c r="AI99" s="8" t="s">
        <v>468</v>
      </c>
      <c r="AJ99" s="1"/>
      <c r="AK99" s="4" t="s">
        <v>480</v>
      </c>
      <c r="AL99" s="29"/>
      <c r="AM99" s="4" t="s">
        <v>481</v>
      </c>
      <c r="AN99" s="216">
        <v>9655932.9000000004</v>
      </c>
      <c r="AO99" s="62" t="s">
        <v>718</v>
      </c>
      <c r="AP99" s="4" t="s">
        <v>1022</v>
      </c>
      <c r="AQ99" s="1" t="s">
        <v>436</v>
      </c>
      <c r="AR99" s="52"/>
      <c r="AS99" s="29"/>
      <c r="AT99" s="29"/>
      <c r="AU99" s="29"/>
      <c r="AV99" s="53">
        <v>31807335721</v>
      </c>
      <c r="AW99" s="82">
        <v>43454</v>
      </c>
      <c r="AX99" s="98" t="s">
        <v>733</v>
      </c>
      <c r="AY99" s="4" t="s">
        <v>489</v>
      </c>
      <c r="AZ99" s="29"/>
      <c r="BA99" s="29"/>
      <c r="BB99" s="191">
        <f>BC99/1.2</f>
        <v>106215261.86666666</v>
      </c>
      <c r="BC99" s="191">
        <v>127458314.23999999</v>
      </c>
      <c r="BD99" s="191">
        <v>9655932.9000000004</v>
      </c>
      <c r="BE99" s="191">
        <f>BD99*1.2</f>
        <v>11587119.48</v>
      </c>
      <c r="BF99" s="8" t="s">
        <v>436</v>
      </c>
      <c r="BG99" s="8" t="s">
        <v>436</v>
      </c>
      <c r="BH99" s="81">
        <v>43483</v>
      </c>
      <c r="BI99" s="1" t="s">
        <v>1358</v>
      </c>
      <c r="BJ99" s="76">
        <v>1</v>
      </c>
      <c r="BK99" s="76">
        <v>0</v>
      </c>
      <c r="BL99" s="76">
        <v>0</v>
      </c>
      <c r="BM99" s="72" t="s">
        <v>492</v>
      </c>
      <c r="BN99" s="8">
        <v>0</v>
      </c>
      <c r="BO99" s="8">
        <v>0</v>
      </c>
      <c r="BP99" s="29"/>
      <c r="BQ99" s="29"/>
      <c r="BR99" s="173">
        <v>106215261.89</v>
      </c>
      <c r="BS99" s="191">
        <v>106215261.89</v>
      </c>
      <c r="BT99" s="191">
        <v>9655932.9000000004</v>
      </c>
      <c r="BU99" s="213">
        <v>9655932.9000000004</v>
      </c>
      <c r="BV99" s="1" t="s">
        <v>629</v>
      </c>
      <c r="BW99" s="4" t="s">
        <v>630</v>
      </c>
      <c r="BX99" s="1" t="s">
        <v>576</v>
      </c>
      <c r="BY99" s="11">
        <v>43496</v>
      </c>
      <c r="BZ99" s="4" t="s">
        <v>631</v>
      </c>
      <c r="CA99" s="6"/>
      <c r="CB99" s="3"/>
      <c r="CC99" s="6"/>
      <c r="CD99" s="3"/>
      <c r="CE99" s="191">
        <v>106215261.89</v>
      </c>
      <c r="CF99" s="213">
        <v>106215261.89</v>
      </c>
      <c r="CG99" s="191">
        <f>CH99</f>
        <v>9655932.9000000004</v>
      </c>
      <c r="CH99" s="213">
        <v>9655932.9000000004</v>
      </c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1" t="s">
        <v>503</v>
      </c>
      <c r="CT99" s="29"/>
      <c r="CU99" s="29"/>
      <c r="CV99" s="29"/>
      <c r="CW99" s="29"/>
      <c r="CX99" s="29"/>
    </row>
    <row r="100" spans="1:103" s="16" customFormat="1" ht="40.5" customHeight="1" x14ac:dyDescent="0.25">
      <c r="A100" s="47" t="s">
        <v>967</v>
      </c>
      <c r="B100" s="8">
        <v>123</v>
      </c>
      <c r="C100" s="68" t="s">
        <v>251</v>
      </c>
      <c r="D100" s="68" t="s">
        <v>998</v>
      </c>
      <c r="E100" s="68" t="s">
        <v>1281</v>
      </c>
      <c r="F100" s="68" t="s">
        <v>731</v>
      </c>
      <c r="G100" s="48" t="s">
        <v>758</v>
      </c>
      <c r="H100" s="1" t="s">
        <v>1116</v>
      </c>
      <c r="I100" s="3">
        <v>1563537.77</v>
      </c>
      <c r="J100" s="4" t="s">
        <v>385</v>
      </c>
      <c r="K100" s="1" t="s">
        <v>395</v>
      </c>
      <c r="L100" s="290"/>
      <c r="M100" s="173">
        <v>342039522.56</v>
      </c>
      <c r="N100" s="50" t="s">
        <v>505</v>
      </c>
      <c r="O100" s="290"/>
      <c r="P100" s="49" t="s">
        <v>419</v>
      </c>
      <c r="Q100" s="4" t="s">
        <v>427</v>
      </c>
      <c r="R100" s="1" t="s">
        <v>429</v>
      </c>
      <c r="S100" s="1"/>
      <c r="T100" s="5"/>
      <c r="U100" s="1" t="s">
        <v>435</v>
      </c>
      <c r="V100" s="8" t="s">
        <v>435</v>
      </c>
      <c r="W100" s="1" t="s">
        <v>435</v>
      </c>
      <c r="X100" s="1" t="s">
        <v>1277</v>
      </c>
      <c r="Y100" s="1" t="s">
        <v>436</v>
      </c>
      <c r="Z100" s="4" t="s">
        <v>456</v>
      </c>
      <c r="AA100" s="173">
        <v>285032935.47000003</v>
      </c>
      <c r="AB100" s="173">
        <f>AA100*1.2</f>
        <v>342039522.56400001</v>
      </c>
      <c r="AC100" s="169">
        <v>70135897.989999995</v>
      </c>
      <c r="AD100" s="169">
        <v>84163077.590000004</v>
      </c>
      <c r="AE100" s="1" t="s">
        <v>458</v>
      </c>
      <c r="AF100" s="1" t="s">
        <v>436</v>
      </c>
      <c r="AG100" s="11">
        <v>43962</v>
      </c>
      <c r="AH100" s="50" t="s">
        <v>436</v>
      </c>
      <c r="AI100" s="8" t="s">
        <v>468</v>
      </c>
      <c r="AJ100" s="1"/>
      <c r="AK100" s="4" t="s">
        <v>1220</v>
      </c>
      <c r="AL100" s="290"/>
      <c r="AM100" s="4" t="s">
        <v>481</v>
      </c>
      <c r="AN100" s="210">
        <v>70135897.989999995</v>
      </c>
      <c r="AO100" s="1" t="s">
        <v>718</v>
      </c>
      <c r="AP100" s="4" t="s">
        <v>1023</v>
      </c>
      <c r="AQ100" s="1" t="s">
        <v>436</v>
      </c>
      <c r="AR100" s="52"/>
      <c r="AS100" s="29"/>
      <c r="AT100" s="29"/>
      <c r="AU100" s="29"/>
      <c r="AV100" s="291">
        <v>32009124267</v>
      </c>
      <c r="AW100" s="80">
        <v>43950</v>
      </c>
      <c r="AX100" s="121" t="s">
        <v>996</v>
      </c>
      <c r="AY100" s="4" t="s">
        <v>1296</v>
      </c>
      <c r="AZ100" s="29"/>
      <c r="BA100" s="29"/>
      <c r="BB100" s="209">
        <f>BC100/1.2</f>
        <v>285032935.47500002</v>
      </c>
      <c r="BC100" s="191">
        <v>342039522.56999999</v>
      </c>
      <c r="BD100" s="191">
        <f>BE100/1.2</f>
        <v>285032935.47500002</v>
      </c>
      <c r="BE100" s="209">
        <v>342039522.56999999</v>
      </c>
      <c r="BF100" s="8" t="s">
        <v>436</v>
      </c>
      <c r="BG100" s="8" t="s">
        <v>436</v>
      </c>
      <c r="BH100" s="81">
        <v>43976</v>
      </c>
      <c r="BI100" s="72"/>
      <c r="BJ100" s="76"/>
      <c r="BK100" s="76"/>
      <c r="BL100" s="76"/>
      <c r="BM100" s="72"/>
      <c r="BN100" s="29"/>
      <c r="BO100" s="29"/>
      <c r="BP100" s="29"/>
      <c r="BQ100" s="29"/>
      <c r="BR100" s="200">
        <v>0</v>
      </c>
      <c r="BS100" s="205">
        <v>0</v>
      </c>
      <c r="BT100" s="187">
        <v>0</v>
      </c>
      <c r="BU100" s="200">
        <v>0</v>
      </c>
      <c r="BV100" s="1"/>
      <c r="BW100" s="1"/>
      <c r="BX100" s="1"/>
      <c r="BY100" s="11"/>
      <c r="BZ100" s="1"/>
      <c r="CA100" s="72"/>
      <c r="CB100" s="2"/>
      <c r="CC100" s="72"/>
      <c r="CD100" s="2"/>
      <c r="CE100" s="200">
        <v>0</v>
      </c>
      <c r="CF100" s="200">
        <v>0</v>
      </c>
      <c r="CG100" s="200">
        <v>0</v>
      </c>
      <c r="CH100" s="200">
        <v>0</v>
      </c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1" t="s">
        <v>503</v>
      </c>
      <c r="CT100" s="29"/>
      <c r="CU100" s="29"/>
      <c r="CV100" s="29"/>
      <c r="CW100" s="29"/>
      <c r="CX100" s="29"/>
    </row>
    <row r="101" spans="1:103" s="16" customFormat="1" ht="37.5" customHeight="1" x14ac:dyDescent="0.2">
      <c r="A101" s="47" t="s">
        <v>968</v>
      </c>
      <c r="B101" s="8">
        <v>124</v>
      </c>
      <c r="C101" s="48" t="s">
        <v>650</v>
      </c>
      <c r="D101" s="48" t="s">
        <v>223</v>
      </c>
      <c r="E101" s="68" t="s">
        <v>810</v>
      </c>
      <c r="F101" s="48" t="s">
        <v>367</v>
      </c>
      <c r="G101" s="68">
        <v>792</v>
      </c>
      <c r="H101" s="1" t="s">
        <v>699</v>
      </c>
      <c r="I101" s="1">
        <v>36</v>
      </c>
      <c r="J101" s="1">
        <v>60</v>
      </c>
      <c r="K101" s="1" t="s">
        <v>392</v>
      </c>
      <c r="L101" s="8"/>
      <c r="M101" s="173">
        <v>224640</v>
      </c>
      <c r="N101" s="50" t="s">
        <v>505</v>
      </c>
      <c r="O101" s="8"/>
      <c r="P101" s="4" t="s">
        <v>426</v>
      </c>
      <c r="Q101" s="49" t="s">
        <v>417</v>
      </c>
      <c r="R101" s="1" t="s">
        <v>430</v>
      </c>
      <c r="S101" s="1" t="s">
        <v>554</v>
      </c>
      <c r="T101" s="5" t="s">
        <v>553</v>
      </c>
      <c r="U101" s="1" t="s">
        <v>436</v>
      </c>
      <c r="V101" s="8" t="s">
        <v>435</v>
      </c>
      <c r="W101" s="1" t="s">
        <v>436</v>
      </c>
      <c r="X101" s="1" t="s">
        <v>801</v>
      </c>
      <c r="Y101" s="4" t="s">
        <v>436</v>
      </c>
      <c r="Z101" s="4" t="s">
        <v>456</v>
      </c>
      <c r="AA101" s="173">
        <f>AC101</f>
        <v>187200</v>
      </c>
      <c r="AB101" s="200">
        <v>224640</v>
      </c>
      <c r="AC101" s="231">
        <v>187200</v>
      </c>
      <c r="AD101" s="231">
        <f>AC101*1.2</f>
        <v>224640</v>
      </c>
      <c r="AE101" s="1" t="s">
        <v>457</v>
      </c>
      <c r="AF101" s="1">
        <v>42</v>
      </c>
      <c r="AG101" s="11">
        <v>43481</v>
      </c>
      <c r="AH101" s="50" t="s">
        <v>436</v>
      </c>
      <c r="AI101" s="8" t="s">
        <v>468</v>
      </c>
      <c r="AJ101" s="1" t="s">
        <v>476</v>
      </c>
      <c r="AK101" s="4" t="s">
        <v>480</v>
      </c>
      <c r="AL101" s="29"/>
      <c r="AM101" s="1" t="s">
        <v>481</v>
      </c>
      <c r="AN101" s="204">
        <v>187200</v>
      </c>
      <c r="AO101" s="1" t="s">
        <v>483</v>
      </c>
      <c r="AP101" s="4" t="s">
        <v>436</v>
      </c>
      <c r="AQ101" s="1" t="s">
        <v>436</v>
      </c>
      <c r="AR101" s="52"/>
      <c r="AS101" s="29"/>
      <c r="AT101" s="29"/>
      <c r="AU101" s="29"/>
      <c r="AV101" s="53"/>
      <c r="AW101" s="82"/>
      <c r="AX101" s="250"/>
      <c r="AY101" s="4"/>
      <c r="AZ101" s="29"/>
      <c r="BA101" s="29"/>
      <c r="BB101" s="185">
        <v>187200</v>
      </c>
      <c r="BC101" s="213">
        <v>187200</v>
      </c>
      <c r="BD101" s="213">
        <v>187200</v>
      </c>
      <c r="BE101" s="213">
        <v>187200</v>
      </c>
      <c r="BF101" s="8" t="s">
        <v>436</v>
      </c>
      <c r="BG101" s="8" t="s">
        <v>436</v>
      </c>
      <c r="BH101" s="11">
        <v>43859</v>
      </c>
      <c r="BI101" s="1" t="s">
        <v>1359</v>
      </c>
      <c r="BJ101" s="76">
        <v>1</v>
      </c>
      <c r="BK101" s="76">
        <v>0</v>
      </c>
      <c r="BL101" s="76">
        <v>0</v>
      </c>
      <c r="BM101" s="8" t="s">
        <v>430</v>
      </c>
      <c r="BN101" s="8">
        <v>0</v>
      </c>
      <c r="BO101" s="8">
        <v>0</v>
      </c>
      <c r="BP101" s="102">
        <v>0</v>
      </c>
      <c r="BQ101" s="102">
        <v>0</v>
      </c>
      <c r="BR101" s="173">
        <v>187200</v>
      </c>
      <c r="BS101" s="213">
        <v>187200</v>
      </c>
      <c r="BT101" s="190">
        <v>187200</v>
      </c>
      <c r="BU101" s="190">
        <v>187200</v>
      </c>
      <c r="BV101" s="1" t="s">
        <v>1155</v>
      </c>
      <c r="BW101" s="4" t="s">
        <v>553</v>
      </c>
      <c r="BX101" s="1" t="s">
        <v>583</v>
      </c>
      <c r="BY101" s="11">
        <v>43859</v>
      </c>
      <c r="BZ101" s="4" t="s">
        <v>1156</v>
      </c>
      <c r="CA101" s="69"/>
      <c r="CB101" s="69"/>
      <c r="CC101" s="69"/>
      <c r="CD101" s="69"/>
      <c r="CE101" s="190">
        <v>187200</v>
      </c>
      <c r="CF101" s="190">
        <v>187200</v>
      </c>
      <c r="CG101" s="190">
        <v>187200</v>
      </c>
      <c r="CH101" s="190">
        <v>187200</v>
      </c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1" t="s">
        <v>503</v>
      </c>
      <c r="CT101" s="161"/>
      <c r="CU101" s="112"/>
      <c r="CV101" s="112"/>
      <c r="CW101" s="112"/>
      <c r="CX101" s="112"/>
    </row>
    <row r="102" spans="1:103" s="16" customFormat="1" ht="42.75" customHeight="1" x14ac:dyDescent="0.2">
      <c r="A102" s="150" t="s">
        <v>969</v>
      </c>
      <c r="B102" s="117">
        <v>125</v>
      </c>
      <c r="C102" s="113" t="s">
        <v>214</v>
      </c>
      <c r="D102" s="113" t="s">
        <v>258</v>
      </c>
      <c r="E102" s="113" t="s">
        <v>799</v>
      </c>
      <c r="F102" s="113" t="s">
        <v>798</v>
      </c>
      <c r="G102" s="59">
        <v>876</v>
      </c>
      <c r="H102" s="60" t="s">
        <v>373</v>
      </c>
      <c r="I102" s="60">
        <v>1</v>
      </c>
      <c r="J102" s="62">
        <v>60</v>
      </c>
      <c r="K102" s="66" t="s">
        <v>392</v>
      </c>
      <c r="L102" s="117"/>
      <c r="M102" s="241">
        <v>2139000</v>
      </c>
      <c r="N102" s="116" t="s">
        <v>505</v>
      </c>
      <c r="O102" s="117"/>
      <c r="P102" s="66" t="s">
        <v>745</v>
      </c>
      <c r="Q102" s="62" t="s">
        <v>816</v>
      </c>
      <c r="R102" s="66" t="s">
        <v>432</v>
      </c>
      <c r="S102" s="151"/>
      <c r="T102" s="85"/>
      <c r="U102" s="66" t="s">
        <v>435</v>
      </c>
      <c r="V102" s="117" t="s">
        <v>435</v>
      </c>
      <c r="W102" s="66" t="s">
        <v>435</v>
      </c>
      <c r="X102" s="66" t="s">
        <v>800</v>
      </c>
      <c r="Y102" s="62" t="s">
        <v>436</v>
      </c>
      <c r="Z102" s="62" t="s">
        <v>456</v>
      </c>
      <c r="AA102" s="241">
        <v>2139000</v>
      </c>
      <c r="AB102" s="241">
        <v>2139000</v>
      </c>
      <c r="AC102" s="242">
        <v>1050000</v>
      </c>
      <c r="AD102" s="242">
        <v>1050000</v>
      </c>
      <c r="AE102" s="66" t="s">
        <v>458</v>
      </c>
      <c r="AF102" s="66" t="s">
        <v>460</v>
      </c>
      <c r="AG102" s="171">
        <v>44109</v>
      </c>
      <c r="AH102" s="116" t="s">
        <v>436</v>
      </c>
      <c r="AI102" s="117" t="s">
        <v>468</v>
      </c>
      <c r="AJ102" s="66"/>
      <c r="AK102" s="62" t="s">
        <v>1068</v>
      </c>
      <c r="AL102" s="112"/>
      <c r="AM102" s="62" t="s">
        <v>481</v>
      </c>
      <c r="AN102" s="243">
        <v>1050000</v>
      </c>
      <c r="AO102" s="66" t="s">
        <v>482</v>
      </c>
      <c r="AP102" s="4" t="s">
        <v>1024</v>
      </c>
      <c r="AQ102" s="66" t="s">
        <v>436</v>
      </c>
      <c r="AR102" s="145"/>
      <c r="AS102" s="112"/>
      <c r="AT102" s="112"/>
      <c r="AU102" s="112"/>
      <c r="AV102" s="146"/>
      <c r="AW102" s="116"/>
      <c r="AX102" s="117"/>
      <c r="AY102" s="62"/>
      <c r="AZ102" s="112"/>
      <c r="BA102" s="112"/>
      <c r="BB102" s="185">
        <v>0</v>
      </c>
      <c r="BC102" s="173">
        <v>0</v>
      </c>
      <c r="BD102" s="213">
        <v>0</v>
      </c>
      <c r="BE102" s="173">
        <v>0</v>
      </c>
      <c r="BF102" s="112"/>
      <c r="BG102" s="112"/>
      <c r="BH102" s="64"/>
      <c r="BI102" s="66"/>
      <c r="BJ102" s="67"/>
      <c r="BK102" s="67"/>
      <c r="BL102" s="67"/>
      <c r="BM102" s="152"/>
      <c r="BN102" s="112"/>
      <c r="BO102" s="112"/>
      <c r="BP102" s="112"/>
      <c r="BQ102" s="112"/>
      <c r="BR102" s="191">
        <v>0</v>
      </c>
      <c r="BS102" s="213">
        <v>0</v>
      </c>
      <c r="BT102" s="191">
        <v>0</v>
      </c>
      <c r="BU102" s="213">
        <v>0</v>
      </c>
      <c r="BV102" s="66"/>
      <c r="BW102" s="62"/>
      <c r="BX102" s="66"/>
      <c r="BY102" s="64"/>
      <c r="BZ102" s="62"/>
      <c r="CA102" s="115"/>
      <c r="CB102" s="115"/>
      <c r="CC102" s="115"/>
      <c r="CD102" s="115"/>
      <c r="CE102" s="245">
        <v>0</v>
      </c>
      <c r="CF102" s="245">
        <v>0</v>
      </c>
      <c r="CG102" s="245">
        <v>0</v>
      </c>
      <c r="CH102" s="245">
        <v>0</v>
      </c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2"/>
      <c r="CS102" s="66" t="s">
        <v>498</v>
      </c>
      <c r="CT102" s="29"/>
      <c r="CU102" s="29"/>
      <c r="CV102" s="29"/>
      <c r="CW102" s="29"/>
      <c r="CX102" s="29"/>
    </row>
    <row r="103" spans="1:103" s="16" customFormat="1" ht="38.25" customHeight="1" x14ac:dyDescent="0.2">
      <c r="A103" s="47" t="s">
        <v>693</v>
      </c>
      <c r="B103" s="8">
        <v>126</v>
      </c>
      <c r="C103" s="68" t="s">
        <v>214</v>
      </c>
      <c r="D103" s="68" t="s">
        <v>258</v>
      </c>
      <c r="E103" s="68" t="s">
        <v>330</v>
      </c>
      <c r="F103" s="68" t="s">
        <v>368</v>
      </c>
      <c r="G103" s="48">
        <v>876</v>
      </c>
      <c r="H103" s="49" t="s">
        <v>373</v>
      </c>
      <c r="I103" s="49">
        <v>1</v>
      </c>
      <c r="J103" s="1">
        <v>60</v>
      </c>
      <c r="K103" s="1" t="s">
        <v>392</v>
      </c>
      <c r="L103" s="8"/>
      <c r="M103" s="173">
        <v>258000</v>
      </c>
      <c r="N103" s="50" t="s">
        <v>505</v>
      </c>
      <c r="O103" s="8"/>
      <c r="P103" s="1" t="s">
        <v>790</v>
      </c>
      <c r="Q103" s="1" t="s">
        <v>417</v>
      </c>
      <c r="R103" s="1" t="s">
        <v>430</v>
      </c>
      <c r="S103" s="9" t="s">
        <v>1117</v>
      </c>
      <c r="T103" s="5" t="s">
        <v>535</v>
      </c>
      <c r="U103" s="1" t="s">
        <v>436</v>
      </c>
      <c r="V103" s="8" t="s">
        <v>435</v>
      </c>
      <c r="W103" s="1" t="s">
        <v>436</v>
      </c>
      <c r="X103" s="1" t="s">
        <v>1010</v>
      </c>
      <c r="Y103" s="1" t="s">
        <v>436</v>
      </c>
      <c r="Z103" s="4" t="s">
        <v>456</v>
      </c>
      <c r="AA103" s="173">
        <f>AB103/1.2</f>
        <v>215000</v>
      </c>
      <c r="AB103" s="200">
        <v>258000</v>
      </c>
      <c r="AC103" s="231">
        <f t="shared" ref="AC103:AC105" si="27">AD103/1.2</f>
        <v>80000</v>
      </c>
      <c r="AD103" s="231">
        <f>BE103</f>
        <v>96000</v>
      </c>
      <c r="AE103" s="1" t="s">
        <v>458</v>
      </c>
      <c r="AF103" s="1" t="s">
        <v>460</v>
      </c>
      <c r="AG103" s="11" t="s">
        <v>571</v>
      </c>
      <c r="AH103" s="50" t="s">
        <v>436</v>
      </c>
      <c r="AI103" s="8" t="s">
        <v>468</v>
      </c>
      <c r="AJ103" s="2" t="s">
        <v>474</v>
      </c>
      <c r="AK103" s="1" t="s">
        <v>480</v>
      </c>
      <c r="AL103" s="29"/>
      <c r="AM103" s="1" t="s">
        <v>481</v>
      </c>
      <c r="AN103" s="204">
        <f>BD103</f>
        <v>80000</v>
      </c>
      <c r="AO103" s="1" t="s">
        <v>483</v>
      </c>
      <c r="AP103" s="4" t="s">
        <v>436</v>
      </c>
      <c r="AQ103" s="1" t="s">
        <v>435</v>
      </c>
      <c r="AR103" s="52"/>
      <c r="AS103" s="29"/>
      <c r="AT103" s="29"/>
      <c r="AU103" s="29"/>
      <c r="AV103" s="53"/>
      <c r="AW103" s="8"/>
      <c r="AX103" s="8"/>
      <c r="AY103" s="4"/>
      <c r="AZ103" s="29"/>
      <c r="BA103" s="29"/>
      <c r="BB103" s="185">
        <f t="shared" ref="BB103:BB105" si="28">BC103/1.2</f>
        <v>215000</v>
      </c>
      <c r="BC103" s="213">
        <f>BS103</f>
        <v>258000</v>
      </c>
      <c r="BD103" s="213">
        <f>BE103/1.2</f>
        <v>80000</v>
      </c>
      <c r="BE103" s="213">
        <f>BU103</f>
        <v>96000</v>
      </c>
      <c r="BF103" s="8" t="s">
        <v>436</v>
      </c>
      <c r="BG103" s="8" t="s">
        <v>436</v>
      </c>
      <c r="BH103" s="11">
        <v>41529</v>
      </c>
      <c r="BI103" s="1" t="s">
        <v>1306</v>
      </c>
      <c r="BJ103" s="58">
        <v>1</v>
      </c>
      <c r="BK103" s="58">
        <v>0</v>
      </c>
      <c r="BL103" s="58">
        <v>0</v>
      </c>
      <c r="BM103" s="249" t="s">
        <v>430</v>
      </c>
      <c r="BN103" s="8">
        <v>0</v>
      </c>
      <c r="BO103" s="8">
        <v>0</v>
      </c>
      <c r="BP103" s="29"/>
      <c r="BQ103" s="29"/>
      <c r="BR103" s="173">
        <f>BS103/1.2</f>
        <v>215000</v>
      </c>
      <c r="BS103" s="173">
        <f>CF103</f>
        <v>258000</v>
      </c>
      <c r="BT103" s="173">
        <f>BU103/1.2</f>
        <v>80000</v>
      </c>
      <c r="BU103" s="173">
        <f>CH103</f>
        <v>96000</v>
      </c>
      <c r="BV103" s="1" t="s">
        <v>1117</v>
      </c>
      <c r="BW103" s="4" t="s">
        <v>535</v>
      </c>
      <c r="BX103" s="1" t="s">
        <v>436</v>
      </c>
      <c r="BY103" s="11">
        <v>41529</v>
      </c>
      <c r="BZ103" s="4" t="s">
        <v>632</v>
      </c>
      <c r="CA103" s="2"/>
      <c r="CB103" s="2"/>
      <c r="CC103" s="2"/>
      <c r="CD103" s="2"/>
      <c r="CE103" s="173">
        <f>CF103/1.2</f>
        <v>215000</v>
      </c>
      <c r="CF103" s="173">
        <v>258000</v>
      </c>
      <c r="CG103" s="173">
        <f>CH103/1.2</f>
        <v>80000</v>
      </c>
      <c r="CH103" s="173">
        <v>96000</v>
      </c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1" t="s">
        <v>498</v>
      </c>
      <c r="CT103" s="29"/>
      <c r="CU103" s="29"/>
      <c r="CV103" s="29"/>
      <c r="CW103" s="29"/>
      <c r="CX103" s="29"/>
    </row>
    <row r="104" spans="1:103" s="16" customFormat="1" ht="33" customHeight="1" x14ac:dyDescent="0.2">
      <c r="A104" s="47" t="s">
        <v>694</v>
      </c>
      <c r="B104" s="8">
        <v>127</v>
      </c>
      <c r="C104" s="68" t="s">
        <v>252</v>
      </c>
      <c r="D104" s="68" t="s">
        <v>252</v>
      </c>
      <c r="E104" s="68" t="s">
        <v>331</v>
      </c>
      <c r="F104" s="68" t="s">
        <v>369</v>
      </c>
      <c r="G104" s="48">
        <v>876</v>
      </c>
      <c r="H104" s="49" t="s">
        <v>373</v>
      </c>
      <c r="I104" s="49">
        <v>1</v>
      </c>
      <c r="J104" s="1">
        <v>60</v>
      </c>
      <c r="K104" s="1" t="s">
        <v>392</v>
      </c>
      <c r="L104" s="8"/>
      <c r="M104" s="173">
        <v>367000.8</v>
      </c>
      <c r="N104" s="50" t="s">
        <v>505</v>
      </c>
      <c r="O104" s="8"/>
      <c r="P104" s="1" t="s">
        <v>793</v>
      </c>
      <c r="Q104" s="1" t="s">
        <v>417</v>
      </c>
      <c r="R104" s="1" t="s">
        <v>430</v>
      </c>
      <c r="S104" s="9" t="s">
        <v>555</v>
      </c>
      <c r="T104" s="5" t="s">
        <v>547</v>
      </c>
      <c r="U104" s="1" t="s">
        <v>436</v>
      </c>
      <c r="V104" s="8" t="s">
        <v>435</v>
      </c>
      <c r="W104" s="1" t="s">
        <v>436</v>
      </c>
      <c r="X104" s="1" t="s">
        <v>1013</v>
      </c>
      <c r="Y104" s="1" t="s">
        <v>436</v>
      </c>
      <c r="Z104" s="4" t="s">
        <v>456</v>
      </c>
      <c r="AA104" s="173">
        <f>AB104/1.2</f>
        <v>305834</v>
      </c>
      <c r="AB104" s="200">
        <v>367000.8</v>
      </c>
      <c r="AC104" s="231">
        <f t="shared" si="27"/>
        <v>200000</v>
      </c>
      <c r="AD104" s="231">
        <f>BE104</f>
        <v>240000</v>
      </c>
      <c r="AE104" s="1" t="s">
        <v>458</v>
      </c>
      <c r="AF104" s="1" t="s">
        <v>436</v>
      </c>
      <c r="AG104" s="11" t="s">
        <v>572</v>
      </c>
      <c r="AH104" s="50" t="s">
        <v>436</v>
      </c>
      <c r="AI104" s="8" t="s">
        <v>468</v>
      </c>
      <c r="AJ104" s="1" t="s">
        <v>474</v>
      </c>
      <c r="AK104" s="1" t="s">
        <v>480</v>
      </c>
      <c r="AL104" s="29"/>
      <c r="AM104" s="1" t="s">
        <v>481</v>
      </c>
      <c r="AN104" s="204">
        <f>BD104</f>
        <v>200000</v>
      </c>
      <c r="AO104" s="1" t="s">
        <v>483</v>
      </c>
      <c r="AP104" s="4" t="s">
        <v>436</v>
      </c>
      <c r="AQ104" s="1" t="s">
        <v>435</v>
      </c>
      <c r="AR104" s="52"/>
      <c r="AS104" s="29"/>
      <c r="AT104" s="29"/>
      <c r="AU104" s="29"/>
      <c r="AV104" s="53"/>
      <c r="AW104" s="8"/>
      <c r="AX104" s="8"/>
      <c r="AY104" s="4"/>
      <c r="AZ104" s="29"/>
      <c r="BA104" s="29"/>
      <c r="BB104" s="185">
        <f t="shared" si="28"/>
        <v>305834</v>
      </c>
      <c r="BC104" s="173">
        <f>BS104</f>
        <v>367000.8</v>
      </c>
      <c r="BD104" s="173">
        <f>BE104/1.2</f>
        <v>200000</v>
      </c>
      <c r="BE104" s="173">
        <f>BU104</f>
        <v>240000</v>
      </c>
      <c r="BF104" s="8" t="s">
        <v>436</v>
      </c>
      <c r="BG104" s="8" t="s">
        <v>436</v>
      </c>
      <c r="BH104" s="70">
        <v>42487</v>
      </c>
      <c r="BI104" s="1" t="s">
        <v>1360</v>
      </c>
      <c r="BJ104" s="58">
        <v>1</v>
      </c>
      <c r="BK104" s="58">
        <v>0</v>
      </c>
      <c r="BL104" s="58">
        <v>0</v>
      </c>
      <c r="BM104" s="249" t="s">
        <v>430</v>
      </c>
      <c r="BN104" s="8">
        <v>0</v>
      </c>
      <c r="BO104" s="8">
        <v>0</v>
      </c>
      <c r="BP104" s="29"/>
      <c r="BQ104" s="29"/>
      <c r="BR104" s="173">
        <f>BS104/1.2</f>
        <v>305834</v>
      </c>
      <c r="BS104" s="173">
        <f>CF104</f>
        <v>367000.8</v>
      </c>
      <c r="BT104" s="173">
        <f>BU104/1.2</f>
        <v>200000</v>
      </c>
      <c r="BU104" s="173">
        <f>CH104</f>
        <v>240000</v>
      </c>
      <c r="BV104" s="1" t="s">
        <v>555</v>
      </c>
      <c r="BW104" s="4" t="s">
        <v>547</v>
      </c>
      <c r="BX104" s="1" t="s">
        <v>436</v>
      </c>
      <c r="BY104" s="11">
        <v>42487</v>
      </c>
      <c r="BZ104" s="4" t="s">
        <v>633</v>
      </c>
      <c r="CA104" s="2"/>
      <c r="CB104" s="2"/>
      <c r="CC104" s="2"/>
      <c r="CD104" s="2"/>
      <c r="CE104" s="173">
        <f>CF104/1.2</f>
        <v>305834</v>
      </c>
      <c r="CF104" s="173">
        <v>367000.8</v>
      </c>
      <c r="CG104" s="173">
        <f>CH104/1.2</f>
        <v>200000</v>
      </c>
      <c r="CH104" s="173">
        <v>240000</v>
      </c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1" t="s">
        <v>498</v>
      </c>
      <c r="CT104" s="29"/>
      <c r="CU104" s="29"/>
      <c r="CV104" s="29"/>
      <c r="CW104" s="29"/>
      <c r="CX104" s="29"/>
    </row>
    <row r="105" spans="1:103" s="16" customFormat="1" ht="36" customHeight="1" x14ac:dyDescent="0.2">
      <c r="A105" s="47" t="s">
        <v>695</v>
      </c>
      <c r="B105" s="8">
        <v>128</v>
      </c>
      <c r="C105" s="68" t="s">
        <v>249</v>
      </c>
      <c r="D105" s="68" t="s">
        <v>279</v>
      </c>
      <c r="E105" s="68" t="s">
        <v>1118</v>
      </c>
      <c r="F105" s="68" t="s">
        <v>1112</v>
      </c>
      <c r="G105" s="48">
        <v>876</v>
      </c>
      <c r="H105" s="49" t="s">
        <v>373</v>
      </c>
      <c r="I105" s="49">
        <v>1</v>
      </c>
      <c r="J105" s="1" t="s">
        <v>387</v>
      </c>
      <c r="K105" s="49" t="s">
        <v>1113</v>
      </c>
      <c r="L105" s="8"/>
      <c r="M105" s="187">
        <v>156000</v>
      </c>
      <c r="N105" s="50" t="s">
        <v>505</v>
      </c>
      <c r="O105" s="8"/>
      <c r="P105" s="49" t="s">
        <v>794</v>
      </c>
      <c r="Q105" s="4" t="s">
        <v>417</v>
      </c>
      <c r="R105" s="72" t="s">
        <v>430</v>
      </c>
      <c r="S105" s="9" t="s">
        <v>1117</v>
      </c>
      <c r="T105" s="5" t="s">
        <v>556</v>
      </c>
      <c r="U105" s="1" t="s">
        <v>436</v>
      </c>
      <c r="V105" s="8" t="s">
        <v>435</v>
      </c>
      <c r="W105" s="1" t="s">
        <v>436</v>
      </c>
      <c r="X105" s="1" t="s">
        <v>1014</v>
      </c>
      <c r="Y105" s="72" t="s">
        <v>453</v>
      </c>
      <c r="Z105" s="4" t="s">
        <v>456</v>
      </c>
      <c r="AA105" s="190">
        <f>AB105/1.2</f>
        <v>130000</v>
      </c>
      <c r="AB105" s="205">
        <v>156000</v>
      </c>
      <c r="AC105" s="232">
        <f t="shared" si="27"/>
        <v>24166.666666666668</v>
      </c>
      <c r="AD105" s="232">
        <v>29000</v>
      </c>
      <c r="AE105" s="72" t="s">
        <v>458</v>
      </c>
      <c r="AF105" s="72" t="s">
        <v>460</v>
      </c>
      <c r="AG105" s="11">
        <v>42516</v>
      </c>
      <c r="AH105" s="50" t="s">
        <v>436</v>
      </c>
      <c r="AI105" s="8" t="s">
        <v>468</v>
      </c>
      <c r="AJ105" s="1" t="s">
        <v>471</v>
      </c>
      <c r="AK105" s="1" t="s">
        <v>480</v>
      </c>
      <c r="AL105" s="29"/>
      <c r="AM105" s="1" t="s">
        <v>481</v>
      </c>
      <c r="AN105" s="216">
        <v>24166.67</v>
      </c>
      <c r="AO105" s="4" t="s">
        <v>483</v>
      </c>
      <c r="AP105" s="4" t="s">
        <v>436</v>
      </c>
      <c r="AQ105" s="1" t="s">
        <v>435</v>
      </c>
      <c r="AR105" s="52"/>
      <c r="AS105" s="29"/>
      <c r="AT105" s="29"/>
      <c r="AU105" s="29"/>
      <c r="AV105" s="53"/>
      <c r="AW105" s="8"/>
      <c r="AX105" s="8"/>
      <c r="AY105" s="77"/>
      <c r="AZ105" s="29"/>
      <c r="BA105" s="29"/>
      <c r="BB105" s="185">
        <f t="shared" si="28"/>
        <v>130000</v>
      </c>
      <c r="BC105" s="191">
        <v>156000</v>
      </c>
      <c r="BD105" s="190">
        <v>24000</v>
      </c>
      <c r="BE105" s="190">
        <v>29000</v>
      </c>
      <c r="BF105" s="8" t="s">
        <v>436</v>
      </c>
      <c r="BG105" s="8" t="s">
        <v>436</v>
      </c>
      <c r="BH105" s="81">
        <v>42516</v>
      </c>
      <c r="BI105" s="1" t="s">
        <v>1361</v>
      </c>
      <c r="BJ105" s="76">
        <v>1</v>
      </c>
      <c r="BK105" s="76">
        <v>0</v>
      </c>
      <c r="BL105" s="76">
        <v>0</v>
      </c>
      <c r="BM105" s="249" t="s">
        <v>430</v>
      </c>
      <c r="BN105" s="8">
        <v>0</v>
      </c>
      <c r="BO105" s="8">
        <v>0</v>
      </c>
      <c r="BP105" s="29"/>
      <c r="BQ105" s="29"/>
      <c r="BR105" s="173">
        <f>BS105/1.2</f>
        <v>130000</v>
      </c>
      <c r="BS105" s="191">
        <v>156000</v>
      </c>
      <c r="BT105" s="190">
        <v>24000</v>
      </c>
      <c r="BU105" s="190">
        <v>29000</v>
      </c>
      <c r="BV105" s="1" t="s">
        <v>1117</v>
      </c>
      <c r="BW105" s="4" t="s">
        <v>556</v>
      </c>
      <c r="BX105" s="1" t="s">
        <v>436</v>
      </c>
      <c r="BY105" s="11">
        <v>42516</v>
      </c>
      <c r="BZ105" s="4" t="s">
        <v>634</v>
      </c>
      <c r="CA105" s="69"/>
      <c r="CB105" s="69"/>
      <c r="CC105" s="69"/>
      <c r="CD105" s="69"/>
      <c r="CE105" s="190">
        <f>CF105/1.2</f>
        <v>130000</v>
      </c>
      <c r="CF105" s="190">
        <v>156000</v>
      </c>
      <c r="CG105" s="190">
        <v>24000</v>
      </c>
      <c r="CH105" s="190">
        <v>29000</v>
      </c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4" t="s">
        <v>501</v>
      </c>
      <c r="CT105" s="29"/>
      <c r="CU105" s="29"/>
      <c r="CV105" s="29"/>
      <c r="CW105" s="29"/>
      <c r="CX105" s="29"/>
    </row>
    <row r="106" spans="1:103" s="16" customFormat="1" ht="34.5" customHeight="1" x14ac:dyDescent="0.2">
      <c r="A106" s="47" t="s">
        <v>970</v>
      </c>
      <c r="B106" s="8">
        <v>132</v>
      </c>
      <c r="C106" s="68" t="s">
        <v>218</v>
      </c>
      <c r="D106" s="68" t="s">
        <v>218</v>
      </c>
      <c r="E106" s="68" t="s">
        <v>814</v>
      </c>
      <c r="F106" s="47" t="s">
        <v>1099</v>
      </c>
      <c r="G106" s="48">
        <v>876</v>
      </c>
      <c r="H106" s="49" t="s">
        <v>373</v>
      </c>
      <c r="I106" s="49">
        <v>1</v>
      </c>
      <c r="J106" s="4" t="s">
        <v>386</v>
      </c>
      <c r="K106" s="1" t="s">
        <v>1091</v>
      </c>
      <c r="L106" s="8"/>
      <c r="M106" s="173">
        <v>950000</v>
      </c>
      <c r="N106" s="50" t="s">
        <v>505</v>
      </c>
      <c r="O106" s="8"/>
      <c r="P106" s="57" t="s">
        <v>417</v>
      </c>
      <c r="Q106" s="57" t="s">
        <v>425</v>
      </c>
      <c r="R106" s="1" t="s">
        <v>430</v>
      </c>
      <c r="S106" s="78" t="s">
        <v>598</v>
      </c>
      <c r="T106" s="9">
        <v>2309121212</v>
      </c>
      <c r="U106" s="1" t="s">
        <v>436</v>
      </c>
      <c r="V106" s="8" t="s">
        <v>436</v>
      </c>
      <c r="W106" s="1" t="s">
        <v>436</v>
      </c>
      <c r="X106" s="1" t="s">
        <v>811</v>
      </c>
      <c r="Y106" s="1" t="s">
        <v>436</v>
      </c>
      <c r="Z106" s="4" t="s">
        <v>456</v>
      </c>
      <c r="AA106" s="173">
        <f>AB106/1.2</f>
        <v>791666.66666666674</v>
      </c>
      <c r="AB106" s="200">
        <v>950000</v>
      </c>
      <c r="AC106" s="183">
        <v>0</v>
      </c>
      <c r="AD106" s="183">
        <v>0</v>
      </c>
      <c r="AE106" s="1" t="s">
        <v>458</v>
      </c>
      <c r="AF106" s="1" t="s">
        <v>461</v>
      </c>
      <c r="AG106" s="11">
        <v>44175</v>
      </c>
      <c r="AH106" s="50" t="s">
        <v>436</v>
      </c>
      <c r="AI106" s="8" t="s">
        <v>468</v>
      </c>
      <c r="AJ106" s="2" t="s">
        <v>983</v>
      </c>
      <c r="AK106" s="4" t="s">
        <v>1068</v>
      </c>
      <c r="AL106" s="29"/>
      <c r="AM106" s="4" t="s">
        <v>481</v>
      </c>
      <c r="AN106" s="173">
        <v>0</v>
      </c>
      <c r="AO106" s="1" t="s">
        <v>483</v>
      </c>
      <c r="AP106" s="4" t="s">
        <v>436</v>
      </c>
      <c r="AQ106" s="1" t="s">
        <v>436</v>
      </c>
      <c r="AR106" s="52"/>
      <c r="AS106" s="29"/>
      <c r="AT106" s="29"/>
      <c r="AU106" s="29"/>
      <c r="AV106" s="53"/>
      <c r="AW106" s="8"/>
      <c r="AX106" s="8"/>
      <c r="AY106" s="4"/>
      <c r="AZ106" s="29"/>
      <c r="BA106" s="29"/>
      <c r="BB106" s="185">
        <v>0</v>
      </c>
      <c r="BC106" s="173">
        <v>0</v>
      </c>
      <c r="BD106" s="173">
        <v>0</v>
      </c>
      <c r="BE106" s="173">
        <v>0</v>
      </c>
      <c r="BF106" s="29"/>
      <c r="BG106" s="29"/>
      <c r="BH106" s="70"/>
      <c r="BI106" s="1"/>
      <c r="BJ106" s="58"/>
      <c r="BK106" s="58"/>
      <c r="BL106" s="58"/>
      <c r="BM106" s="1"/>
      <c r="BN106" s="29"/>
      <c r="BO106" s="29"/>
      <c r="BP106" s="29"/>
      <c r="BQ106" s="29"/>
      <c r="BR106" s="190">
        <v>0</v>
      </c>
      <c r="BS106" s="173">
        <v>0</v>
      </c>
      <c r="BT106" s="217">
        <v>0</v>
      </c>
      <c r="BU106" s="173">
        <v>0</v>
      </c>
      <c r="BV106" s="2"/>
      <c r="BW106" s="4"/>
      <c r="BX106" s="2"/>
      <c r="BY106" s="11"/>
      <c r="BZ106" s="4"/>
      <c r="CA106" s="69"/>
      <c r="CB106" s="69"/>
      <c r="CC106" s="69"/>
      <c r="CD106" s="69"/>
      <c r="CE106" s="217">
        <v>0</v>
      </c>
      <c r="CF106" s="173">
        <v>0</v>
      </c>
      <c r="CG106" s="217">
        <v>0</v>
      </c>
      <c r="CH106" s="173">
        <v>0</v>
      </c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1" t="s">
        <v>497</v>
      </c>
      <c r="CT106" s="29"/>
      <c r="CU106" s="29"/>
      <c r="CV106" s="29"/>
      <c r="CW106" s="29"/>
      <c r="CX106" s="29"/>
    </row>
    <row r="107" spans="1:103" s="16" customFormat="1" ht="40.5" customHeight="1" x14ac:dyDescent="0.2">
      <c r="A107" s="47" t="s">
        <v>971</v>
      </c>
      <c r="B107" s="8">
        <v>134</v>
      </c>
      <c r="C107" s="68" t="s">
        <v>231</v>
      </c>
      <c r="D107" s="68" t="s">
        <v>231</v>
      </c>
      <c r="E107" s="48" t="s">
        <v>310</v>
      </c>
      <c r="F107" s="48" t="s">
        <v>357</v>
      </c>
      <c r="G107" s="48">
        <v>876</v>
      </c>
      <c r="H107" s="49" t="s">
        <v>373</v>
      </c>
      <c r="I107" s="49">
        <v>1</v>
      </c>
      <c r="J107" s="49" t="s">
        <v>1070</v>
      </c>
      <c r="K107" s="1" t="s">
        <v>391</v>
      </c>
      <c r="L107" s="8"/>
      <c r="M107" s="187">
        <v>294000</v>
      </c>
      <c r="N107" s="50" t="s">
        <v>505</v>
      </c>
      <c r="O107" s="8"/>
      <c r="P107" s="4" t="s">
        <v>428</v>
      </c>
      <c r="Q107" s="57" t="s">
        <v>417</v>
      </c>
      <c r="R107" s="49" t="s">
        <v>431</v>
      </c>
      <c r="S107" s="51"/>
      <c r="T107" s="5"/>
      <c r="U107" s="49" t="s">
        <v>435</v>
      </c>
      <c r="V107" s="8" t="s">
        <v>435</v>
      </c>
      <c r="W107" s="49" t="s">
        <v>435</v>
      </c>
      <c r="X107" s="1" t="s">
        <v>863</v>
      </c>
      <c r="Y107" s="4" t="s">
        <v>454</v>
      </c>
      <c r="Z107" s="4" t="s">
        <v>456</v>
      </c>
      <c r="AA107" s="173">
        <f>AB107/1.2</f>
        <v>245000</v>
      </c>
      <c r="AB107" s="187">
        <f>M107</f>
        <v>294000</v>
      </c>
      <c r="AC107" s="231">
        <f>AD107/1.2</f>
        <v>245000</v>
      </c>
      <c r="AD107" s="206">
        <f>AB107</f>
        <v>294000</v>
      </c>
      <c r="AE107" s="4" t="s">
        <v>457</v>
      </c>
      <c r="AF107" s="4" t="s">
        <v>115</v>
      </c>
      <c r="AG107" s="11">
        <v>43946</v>
      </c>
      <c r="AH107" s="50" t="s">
        <v>436</v>
      </c>
      <c r="AI107" s="8" t="s">
        <v>468</v>
      </c>
      <c r="AJ107" s="1"/>
      <c r="AK107" s="4" t="s">
        <v>480</v>
      </c>
      <c r="AL107" s="29"/>
      <c r="AM107" s="4" t="s">
        <v>481</v>
      </c>
      <c r="AN107" s="204">
        <f>AC107</f>
        <v>245000</v>
      </c>
      <c r="AO107" s="4" t="s">
        <v>483</v>
      </c>
      <c r="AP107" s="164" t="s">
        <v>1280</v>
      </c>
      <c r="AQ107" s="4" t="s">
        <v>436</v>
      </c>
      <c r="AR107" s="52"/>
      <c r="AS107" s="29"/>
      <c r="AT107" s="29"/>
      <c r="AU107" s="29"/>
      <c r="AV107" s="53">
        <v>32008906773</v>
      </c>
      <c r="AW107" s="82">
        <v>43881</v>
      </c>
      <c r="AX107" s="98" t="s">
        <v>732</v>
      </c>
      <c r="AY107" s="4" t="s">
        <v>1230</v>
      </c>
      <c r="AZ107" s="29"/>
      <c r="BA107" s="29"/>
      <c r="BB107" s="227">
        <v>223218.52</v>
      </c>
      <c r="BC107" s="227" t="s">
        <v>1231</v>
      </c>
      <c r="BD107" s="187">
        <v>223218.52</v>
      </c>
      <c r="BE107" s="187" t="s">
        <v>1231</v>
      </c>
      <c r="BF107" s="8" t="s">
        <v>436</v>
      </c>
      <c r="BG107" s="8" t="s">
        <v>436</v>
      </c>
      <c r="BH107" s="57">
        <v>43899</v>
      </c>
      <c r="BI107" s="1" t="s">
        <v>1362</v>
      </c>
      <c r="BJ107" s="58">
        <v>2</v>
      </c>
      <c r="BK107" s="58">
        <v>0</v>
      </c>
      <c r="BL107" s="58">
        <v>0</v>
      </c>
      <c r="BM107" s="2" t="s">
        <v>491</v>
      </c>
      <c r="BN107" s="8">
        <v>0</v>
      </c>
      <c r="BO107" s="8">
        <v>0</v>
      </c>
      <c r="BP107" s="102">
        <v>0</v>
      </c>
      <c r="BQ107" s="102">
        <v>0</v>
      </c>
      <c r="BR107" s="209">
        <f>BS107/1.2</f>
        <v>207183.33333333334</v>
      </c>
      <c r="BS107" s="200">
        <v>248620</v>
      </c>
      <c r="BT107" s="200">
        <f>BU107/1.2</f>
        <v>207183.33333333334</v>
      </c>
      <c r="BU107" s="200">
        <v>248620</v>
      </c>
      <c r="BV107" s="4" t="s">
        <v>1232</v>
      </c>
      <c r="BW107" s="4" t="s">
        <v>1233</v>
      </c>
      <c r="BX107" s="4" t="s">
        <v>583</v>
      </c>
      <c r="BY107" s="11">
        <v>43917</v>
      </c>
      <c r="BZ107" s="4" t="s">
        <v>1254</v>
      </c>
      <c r="CA107" s="2"/>
      <c r="CB107" s="2"/>
      <c r="CC107" s="2"/>
      <c r="CD107" s="2"/>
      <c r="CE107" s="209">
        <f>CF107/1.2</f>
        <v>207183.33333333334</v>
      </c>
      <c r="CF107" s="200">
        <v>248620</v>
      </c>
      <c r="CG107" s="200">
        <f>CH107/1.2</f>
        <v>207183.33333333334</v>
      </c>
      <c r="CH107" s="200">
        <v>248620</v>
      </c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1" t="s">
        <v>496</v>
      </c>
      <c r="CT107" s="29"/>
      <c r="CU107" s="29"/>
      <c r="CV107" s="29"/>
      <c r="CW107" s="29"/>
      <c r="CX107" s="29"/>
    </row>
    <row r="108" spans="1:103" s="16" customFormat="1" ht="28.5" customHeight="1" x14ac:dyDescent="0.2">
      <c r="A108" s="47" t="s">
        <v>696</v>
      </c>
      <c r="B108" s="8">
        <v>135</v>
      </c>
      <c r="C108" s="68" t="s">
        <v>211</v>
      </c>
      <c r="D108" s="68" t="s">
        <v>256</v>
      </c>
      <c r="E108" s="68" t="s">
        <v>332</v>
      </c>
      <c r="F108" s="68" t="s">
        <v>370</v>
      </c>
      <c r="G108" s="68">
        <v>796</v>
      </c>
      <c r="H108" s="1" t="s">
        <v>1069</v>
      </c>
      <c r="I108" s="49">
        <v>1</v>
      </c>
      <c r="J108" s="4" t="s">
        <v>385</v>
      </c>
      <c r="K108" s="1" t="s">
        <v>395</v>
      </c>
      <c r="L108" s="8"/>
      <c r="M108" s="173">
        <v>228000</v>
      </c>
      <c r="N108" s="50" t="s">
        <v>505</v>
      </c>
      <c r="O108" s="8"/>
      <c r="P108" s="4" t="s">
        <v>405</v>
      </c>
      <c r="Q108" s="101" t="s">
        <v>428</v>
      </c>
      <c r="R108" s="1" t="s">
        <v>430</v>
      </c>
      <c r="S108" s="9" t="s">
        <v>557</v>
      </c>
      <c r="T108" s="5" t="s">
        <v>552</v>
      </c>
      <c r="U108" s="1" t="s">
        <v>436</v>
      </c>
      <c r="V108" s="8" t="s">
        <v>435</v>
      </c>
      <c r="W108" s="1" t="s">
        <v>436</v>
      </c>
      <c r="X108" s="1" t="s">
        <v>638</v>
      </c>
      <c r="Y108" s="1" t="s">
        <v>453</v>
      </c>
      <c r="Z108" s="2" t="s">
        <v>456</v>
      </c>
      <c r="AA108" s="173">
        <v>190000</v>
      </c>
      <c r="AB108" s="200">
        <f>AA108*1.2</f>
        <v>228000</v>
      </c>
      <c r="AC108" s="231">
        <v>0</v>
      </c>
      <c r="AD108" s="231">
        <v>0</v>
      </c>
      <c r="AE108" s="2" t="s">
        <v>458</v>
      </c>
      <c r="AF108" s="2" t="s">
        <v>459</v>
      </c>
      <c r="AG108" s="11" t="s">
        <v>573</v>
      </c>
      <c r="AH108" s="50" t="s">
        <v>436</v>
      </c>
      <c r="AI108" s="8" t="s">
        <v>468</v>
      </c>
      <c r="AJ108" s="1" t="s">
        <v>472</v>
      </c>
      <c r="AK108" s="1" t="s">
        <v>480</v>
      </c>
      <c r="AL108" s="29"/>
      <c r="AM108" s="4" t="s">
        <v>481</v>
      </c>
      <c r="AN108" s="204">
        <v>0</v>
      </c>
      <c r="AO108" s="1" t="s">
        <v>483</v>
      </c>
      <c r="AP108" s="4" t="s">
        <v>436</v>
      </c>
      <c r="AQ108" s="57" t="s">
        <v>436</v>
      </c>
      <c r="AR108" s="52"/>
      <c r="AS108" s="29"/>
      <c r="AT108" s="29"/>
      <c r="AU108" s="29"/>
      <c r="AV108" s="53"/>
      <c r="AW108" s="50"/>
      <c r="AX108" s="8"/>
      <c r="AY108" s="4"/>
      <c r="AZ108" s="29"/>
      <c r="BA108" s="29"/>
      <c r="BB108" s="185">
        <f>BC108/1.2</f>
        <v>190000</v>
      </c>
      <c r="BC108" s="213">
        <v>228000</v>
      </c>
      <c r="BD108" s="185">
        <v>0</v>
      </c>
      <c r="BE108" s="185">
        <v>0</v>
      </c>
      <c r="BF108" s="8" t="s">
        <v>436</v>
      </c>
      <c r="BG108" s="8" t="s">
        <v>436</v>
      </c>
      <c r="BH108" s="70">
        <v>43517</v>
      </c>
      <c r="BI108" s="2" t="s">
        <v>1363</v>
      </c>
      <c r="BJ108" s="58">
        <v>1</v>
      </c>
      <c r="BK108" s="58">
        <v>0</v>
      </c>
      <c r="BL108" s="58">
        <v>0</v>
      </c>
      <c r="BM108" s="249" t="s">
        <v>430</v>
      </c>
      <c r="BN108" s="29"/>
      <c r="BO108" s="29"/>
      <c r="BP108" s="29"/>
      <c r="BQ108" s="29"/>
      <c r="BR108" s="173">
        <f>BS108/1.2</f>
        <v>96570.833333333343</v>
      </c>
      <c r="BS108" s="213">
        <v>115885</v>
      </c>
      <c r="BT108" s="190">
        <v>0</v>
      </c>
      <c r="BU108" s="173">
        <v>0</v>
      </c>
      <c r="BV108" s="1" t="s">
        <v>557</v>
      </c>
      <c r="BW108" s="4" t="s">
        <v>552</v>
      </c>
      <c r="BX108" s="1" t="s">
        <v>436</v>
      </c>
      <c r="BY108" s="11">
        <v>43517</v>
      </c>
      <c r="BZ108" s="176" t="s">
        <v>635</v>
      </c>
      <c r="CA108" s="69"/>
      <c r="CB108" s="2"/>
      <c r="CC108" s="69"/>
      <c r="CD108" s="2"/>
      <c r="CE108" s="190">
        <v>115885</v>
      </c>
      <c r="CF108" s="173">
        <v>115885</v>
      </c>
      <c r="CG108" s="190">
        <v>0</v>
      </c>
      <c r="CH108" s="173">
        <v>0</v>
      </c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1" t="s">
        <v>501</v>
      </c>
      <c r="CT108" s="29"/>
      <c r="CU108" s="29"/>
      <c r="CV108" s="29"/>
      <c r="CW108" s="29"/>
      <c r="CX108" s="29"/>
    </row>
    <row r="109" spans="1:103" s="16" customFormat="1" ht="36.75" customHeight="1" x14ac:dyDescent="0.2">
      <c r="A109" s="47" t="s">
        <v>972</v>
      </c>
      <c r="B109" s="8">
        <v>136</v>
      </c>
      <c r="C109" s="68" t="s">
        <v>211</v>
      </c>
      <c r="D109" s="68" t="s">
        <v>256</v>
      </c>
      <c r="E109" s="68" t="s">
        <v>332</v>
      </c>
      <c r="F109" s="68" t="s">
        <v>370</v>
      </c>
      <c r="G109" s="68">
        <v>796</v>
      </c>
      <c r="H109" s="1" t="s">
        <v>1069</v>
      </c>
      <c r="I109" s="49">
        <v>1</v>
      </c>
      <c r="J109" s="4" t="s">
        <v>385</v>
      </c>
      <c r="K109" s="119" t="s">
        <v>395</v>
      </c>
      <c r="L109" s="8"/>
      <c r="M109" s="173">
        <v>236016</v>
      </c>
      <c r="N109" s="50" t="s">
        <v>505</v>
      </c>
      <c r="O109" s="8"/>
      <c r="P109" s="4" t="s">
        <v>428</v>
      </c>
      <c r="Q109" s="101" t="s">
        <v>864</v>
      </c>
      <c r="R109" s="1" t="s">
        <v>430</v>
      </c>
      <c r="S109" s="9" t="s">
        <v>557</v>
      </c>
      <c r="T109" s="5" t="s">
        <v>552</v>
      </c>
      <c r="U109" s="1" t="s">
        <v>436</v>
      </c>
      <c r="V109" s="8" t="s">
        <v>435</v>
      </c>
      <c r="W109" s="1" t="s">
        <v>436</v>
      </c>
      <c r="X109" s="1" t="s">
        <v>865</v>
      </c>
      <c r="Y109" s="1" t="s">
        <v>453</v>
      </c>
      <c r="Z109" s="2" t="s">
        <v>456</v>
      </c>
      <c r="AA109" s="173">
        <v>236016</v>
      </c>
      <c r="AB109" s="200">
        <v>236016</v>
      </c>
      <c r="AC109" s="231">
        <v>236016</v>
      </c>
      <c r="AD109" s="231">
        <v>236016</v>
      </c>
      <c r="AE109" s="2" t="s">
        <v>458</v>
      </c>
      <c r="AF109" s="2" t="s">
        <v>459</v>
      </c>
      <c r="AG109" s="11" t="s">
        <v>866</v>
      </c>
      <c r="AH109" s="50" t="s">
        <v>436</v>
      </c>
      <c r="AI109" s="8" t="s">
        <v>468</v>
      </c>
      <c r="AJ109" s="1" t="s">
        <v>472</v>
      </c>
      <c r="AK109" s="4" t="s">
        <v>480</v>
      </c>
      <c r="AL109" s="29"/>
      <c r="AM109" s="4" t="s">
        <v>481</v>
      </c>
      <c r="AN109" s="204">
        <f>AC109</f>
        <v>236016</v>
      </c>
      <c r="AO109" s="1" t="s">
        <v>483</v>
      </c>
      <c r="AP109" s="4" t="s">
        <v>436</v>
      </c>
      <c r="AQ109" s="57" t="s">
        <v>436</v>
      </c>
      <c r="AR109" s="52"/>
      <c r="AS109" s="29"/>
      <c r="AT109" s="29"/>
      <c r="AU109" s="29"/>
      <c r="AV109" s="53"/>
      <c r="AW109" s="50"/>
      <c r="AX109" s="8"/>
      <c r="AY109" s="4"/>
      <c r="AZ109" s="29"/>
      <c r="BA109" s="29"/>
      <c r="BB109" s="185">
        <v>236016</v>
      </c>
      <c r="BC109" s="213">
        <v>236016</v>
      </c>
      <c r="BD109" s="185">
        <v>236016</v>
      </c>
      <c r="BE109" s="185">
        <v>236016</v>
      </c>
      <c r="BF109" s="8" t="s">
        <v>436</v>
      </c>
      <c r="BG109" s="8" t="s">
        <v>436</v>
      </c>
      <c r="BH109" s="70">
        <v>43866</v>
      </c>
      <c r="BI109" s="2" t="s">
        <v>1364</v>
      </c>
      <c r="BJ109" s="58">
        <v>1</v>
      </c>
      <c r="BK109" s="58">
        <v>0</v>
      </c>
      <c r="BL109" s="58">
        <v>0</v>
      </c>
      <c r="BM109" s="249" t="s">
        <v>430</v>
      </c>
      <c r="BN109" s="8">
        <v>0</v>
      </c>
      <c r="BO109" s="8">
        <v>0</v>
      </c>
      <c r="BP109" s="29"/>
      <c r="BQ109" s="29"/>
      <c r="BR109" s="173">
        <v>236016</v>
      </c>
      <c r="BS109" s="219">
        <v>236016</v>
      </c>
      <c r="BT109" s="190">
        <v>236016</v>
      </c>
      <c r="BU109" s="173">
        <v>236016</v>
      </c>
      <c r="BV109" s="1" t="s">
        <v>557</v>
      </c>
      <c r="BW109" s="4" t="s">
        <v>552</v>
      </c>
      <c r="BX109" s="1" t="s">
        <v>436</v>
      </c>
      <c r="BY109" s="11">
        <v>43866</v>
      </c>
      <c r="BZ109" s="4" t="s">
        <v>1204</v>
      </c>
      <c r="CA109" s="69"/>
      <c r="CB109" s="2"/>
      <c r="CC109" s="69"/>
      <c r="CD109" s="2"/>
      <c r="CE109" s="190">
        <v>236016</v>
      </c>
      <c r="CF109" s="173">
        <v>236016</v>
      </c>
      <c r="CG109" s="190">
        <v>236016</v>
      </c>
      <c r="CH109" s="173">
        <v>236016</v>
      </c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1" t="s">
        <v>501</v>
      </c>
      <c r="CT109" s="29"/>
      <c r="CU109" s="29"/>
      <c r="CV109" s="29"/>
      <c r="CW109" s="29"/>
      <c r="CX109" s="29"/>
    </row>
    <row r="110" spans="1:103" s="16" customFormat="1" ht="34.5" customHeight="1" x14ac:dyDescent="0.2">
      <c r="A110" s="47" t="s">
        <v>697</v>
      </c>
      <c r="B110" s="8">
        <v>140</v>
      </c>
      <c r="C110" s="68" t="s">
        <v>216</v>
      </c>
      <c r="D110" s="68" t="s">
        <v>260</v>
      </c>
      <c r="E110" s="68" t="s">
        <v>333</v>
      </c>
      <c r="F110" s="68" t="s">
        <v>1090</v>
      </c>
      <c r="G110" s="48">
        <v>876</v>
      </c>
      <c r="H110" s="49" t="s">
        <v>373</v>
      </c>
      <c r="I110" s="49">
        <v>1</v>
      </c>
      <c r="J110" s="4" t="s">
        <v>385</v>
      </c>
      <c r="K110" s="1" t="s">
        <v>395</v>
      </c>
      <c r="L110" s="8"/>
      <c r="M110" s="173">
        <v>657275.42000000004</v>
      </c>
      <c r="N110" s="50" t="s">
        <v>505</v>
      </c>
      <c r="O110" s="8"/>
      <c r="P110" s="4" t="s">
        <v>406</v>
      </c>
      <c r="Q110" s="4" t="s">
        <v>419</v>
      </c>
      <c r="R110" s="1" t="s">
        <v>429</v>
      </c>
      <c r="S110" s="9"/>
      <c r="T110" s="5"/>
      <c r="U110" s="1" t="s">
        <v>435</v>
      </c>
      <c r="V110" s="8" t="s">
        <v>435</v>
      </c>
      <c r="W110" s="1" t="s">
        <v>435</v>
      </c>
      <c r="X110" s="1" t="s">
        <v>449</v>
      </c>
      <c r="Y110" s="1" t="s">
        <v>436</v>
      </c>
      <c r="Z110" s="4" t="s">
        <v>456</v>
      </c>
      <c r="AA110" s="173">
        <v>657275.42000000004</v>
      </c>
      <c r="AB110" s="173">
        <v>657275.42000000004</v>
      </c>
      <c r="AC110" s="231">
        <v>0</v>
      </c>
      <c r="AD110" s="231">
        <v>0</v>
      </c>
      <c r="AE110" s="2" t="s">
        <v>458</v>
      </c>
      <c r="AF110" s="2" t="s">
        <v>460</v>
      </c>
      <c r="AG110" s="11">
        <v>43578</v>
      </c>
      <c r="AH110" s="50" t="s">
        <v>436</v>
      </c>
      <c r="AI110" s="8" t="s">
        <v>468</v>
      </c>
      <c r="AJ110" s="1"/>
      <c r="AK110" s="62" t="s">
        <v>480</v>
      </c>
      <c r="AL110" s="29"/>
      <c r="AM110" s="4" t="s">
        <v>481</v>
      </c>
      <c r="AN110" s="204">
        <v>0</v>
      </c>
      <c r="AO110" s="1" t="s">
        <v>482</v>
      </c>
      <c r="AP110" s="4" t="s">
        <v>1024</v>
      </c>
      <c r="AQ110" s="1" t="s">
        <v>436</v>
      </c>
      <c r="AR110" s="52"/>
      <c r="AS110" s="29"/>
      <c r="AT110" s="29"/>
      <c r="AU110" s="29"/>
      <c r="AV110" s="53">
        <v>31907606022</v>
      </c>
      <c r="AW110" s="50" t="s">
        <v>1423</v>
      </c>
      <c r="AX110" s="250" t="s">
        <v>706</v>
      </c>
      <c r="AY110" s="4" t="s">
        <v>490</v>
      </c>
      <c r="AZ110" s="29"/>
      <c r="BA110" s="29"/>
      <c r="BB110" s="200">
        <v>651174.62</v>
      </c>
      <c r="BC110" s="213">
        <v>651174.62</v>
      </c>
      <c r="BD110" s="213">
        <v>0</v>
      </c>
      <c r="BE110" s="200">
        <v>0</v>
      </c>
      <c r="BF110" s="8" t="s">
        <v>436</v>
      </c>
      <c r="BG110" s="8" t="s">
        <v>436</v>
      </c>
      <c r="BH110" s="11">
        <v>43559</v>
      </c>
      <c r="BI110" s="2" t="s">
        <v>1365</v>
      </c>
      <c r="BJ110" s="58">
        <v>3</v>
      </c>
      <c r="BK110" s="58">
        <v>0</v>
      </c>
      <c r="BL110" s="58">
        <v>0</v>
      </c>
      <c r="BM110" s="2" t="s">
        <v>491</v>
      </c>
      <c r="BN110" s="8">
        <v>0</v>
      </c>
      <c r="BO110" s="8">
        <v>0</v>
      </c>
      <c r="BP110" s="29"/>
      <c r="BQ110" s="29"/>
      <c r="BR110" s="200">
        <v>651174.62</v>
      </c>
      <c r="BS110" s="200">
        <v>651174.62</v>
      </c>
      <c r="BT110" s="190">
        <v>0</v>
      </c>
      <c r="BU110" s="200">
        <v>0</v>
      </c>
      <c r="BV110" s="1" t="s">
        <v>636</v>
      </c>
      <c r="BW110" s="4" t="s">
        <v>522</v>
      </c>
      <c r="BX110" s="1" t="s">
        <v>436</v>
      </c>
      <c r="BY110" s="11">
        <v>43578</v>
      </c>
      <c r="BZ110" s="176" t="s">
        <v>637</v>
      </c>
      <c r="CA110" s="69"/>
      <c r="CB110" s="2"/>
      <c r="CC110" s="69"/>
      <c r="CD110" s="2"/>
      <c r="CE110" s="209">
        <v>651174.62</v>
      </c>
      <c r="CF110" s="200">
        <v>651174.62</v>
      </c>
      <c r="CG110" s="209">
        <v>0</v>
      </c>
      <c r="CH110" s="200">
        <v>0</v>
      </c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1" t="s">
        <v>497</v>
      </c>
      <c r="CT110" s="29"/>
      <c r="CU110" s="29"/>
      <c r="CV110" s="29"/>
      <c r="CW110" s="29"/>
      <c r="CX110" s="29"/>
    </row>
    <row r="111" spans="1:103" s="16" customFormat="1" ht="34.5" customHeight="1" x14ac:dyDescent="0.2">
      <c r="A111" s="124" t="s">
        <v>698</v>
      </c>
      <c r="B111" s="104">
        <v>142</v>
      </c>
      <c r="C111" s="125" t="s">
        <v>225</v>
      </c>
      <c r="D111" s="125" t="s">
        <v>225</v>
      </c>
      <c r="E111" s="125" t="s">
        <v>304</v>
      </c>
      <c r="F111" s="125" t="s">
        <v>352</v>
      </c>
      <c r="G111" s="126">
        <v>876</v>
      </c>
      <c r="H111" s="127" t="s">
        <v>373</v>
      </c>
      <c r="I111" s="127" t="s">
        <v>42</v>
      </c>
      <c r="J111" s="128" t="s">
        <v>128</v>
      </c>
      <c r="K111" s="129" t="s">
        <v>392</v>
      </c>
      <c r="L111" s="104"/>
      <c r="M111" s="224">
        <v>474000</v>
      </c>
      <c r="N111" s="131" t="s">
        <v>505</v>
      </c>
      <c r="O111" s="104"/>
      <c r="P111" s="128" t="s">
        <v>414</v>
      </c>
      <c r="Q111" s="128" t="s">
        <v>423</v>
      </c>
      <c r="R111" s="129" t="s">
        <v>431</v>
      </c>
      <c r="S111" s="132"/>
      <c r="T111" s="133"/>
      <c r="U111" s="129" t="s">
        <v>435</v>
      </c>
      <c r="V111" s="104" t="s">
        <v>435</v>
      </c>
      <c r="W111" s="129" t="s">
        <v>435</v>
      </c>
      <c r="X111" s="129" t="s">
        <v>445</v>
      </c>
      <c r="Y111" s="129" t="s">
        <v>453</v>
      </c>
      <c r="Z111" s="128" t="s">
        <v>456</v>
      </c>
      <c r="AA111" s="224">
        <v>395000</v>
      </c>
      <c r="AB111" s="224">
        <f>AA111*1.2</f>
        <v>474000</v>
      </c>
      <c r="AC111" s="234">
        <v>0</v>
      </c>
      <c r="AD111" s="234">
        <v>0</v>
      </c>
      <c r="AE111" s="129" t="s">
        <v>457</v>
      </c>
      <c r="AF111" s="129">
        <v>44</v>
      </c>
      <c r="AG111" s="134" t="s">
        <v>640</v>
      </c>
      <c r="AH111" s="131" t="s">
        <v>436</v>
      </c>
      <c r="AI111" s="104" t="s">
        <v>468</v>
      </c>
      <c r="AJ111" s="129"/>
      <c r="AK111" s="129" t="s">
        <v>480</v>
      </c>
      <c r="AL111" s="135"/>
      <c r="AM111" s="128" t="s">
        <v>481</v>
      </c>
      <c r="AN111" s="297">
        <v>0</v>
      </c>
      <c r="AO111" s="129" t="s">
        <v>483</v>
      </c>
      <c r="AP111" s="164" t="s">
        <v>1280</v>
      </c>
      <c r="AQ111" s="129" t="s">
        <v>436</v>
      </c>
      <c r="AR111" s="136"/>
      <c r="AS111" s="135"/>
      <c r="AT111" s="135"/>
      <c r="AU111" s="135"/>
      <c r="AV111" s="137">
        <v>31907943456</v>
      </c>
      <c r="AW111" s="138">
        <v>43616</v>
      </c>
      <c r="AX111" s="139" t="s">
        <v>706</v>
      </c>
      <c r="AY111" s="128" t="s">
        <v>736</v>
      </c>
      <c r="AZ111" s="135"/>
      <c r="BA111" s="135"/>
      <c r="BB111" s="228">
        <f>BC111/1.2</f>
        <v>361666.66666666669</v>
      </c>
      <c r="BC111" s="228">
        <v>434000</v>
      </c>
      <c r="BD111" s="228">
        <v>0</v>
      </c>
      <c r="BE111" s="228">
        <v>0</v>
      </c>
      <c r="BF111" s="104" t="s">
        <v>436</v>
      </c>
      <c r="BG111" s="104" t="s">
        <v>436</v>
      </c>
      <c r="BH111" s="140">
        <v>43636</v>
      </c>
      <c r="BI111" s="130" t="s">
        <v>1366</v>
      </c>
      <c r="BJ111" s="141">
        <v>1</v>
      </c>
      <c r="BK111" s="141">
        <v>0</v>
      </c>
      <c r="BL111" s="141">
        <v>0</v>
      </c>
      <c r="BM111" s="130" t="s">
        <v>493</v>
      </c>
      <c r="BN111" s="104">
        <v>0</v>
      </c>
      <c r="BO111" s="104">
        <v>0</v>
      </c>
      <c r="BP111" s="135"/>
      <c r="BQ111" s="135"/>
      <c r="BR111" s="233">
        <v>396060</v>
      </c>
      <c r="BS111" s="233">
        <v>396060</v>
      </c>
      <c r="BT111" s="233">
        <v>0</v>
      </c>
      <c r="BU111" s="234">
        <v>0</v>
      </c>
      <c r="BV111" s="129" t="s">
        <v>719</v>
      </c>
      <c r="BW111" s="129">
        <v>1831173910</v>
      </c>
      <c r="BX111" s="129" t="s">
        <v>576</v>
      </c>
      <c r="BY111" s="134">
        <v>43654</v>
      </c>
      <c r="BZ111" s="178" t="s">
        <v>720</v>
      </c>
      <c r="CA111" s="130"/>
      <c r="CB111" s="130"/>
      <c r="CC111" s="142"/>
      <c r="CD111" s="130"/>
      <c r="CE111" s="224">
        <v>396060</v>
      </c>
      <c r="CF111" s="224">
        <v>396060</v>
      </c>
      <c r="CG111" s="230">
        <v>0</v>
      </c>
      <c r="CH111" s="224">
        <v>0</v>
      </c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29" t="s">
        <v>501</v>
      </c>
      <c r="CT111" s="29"/>
      <c r="CU111" s="29"/>
      <c r="CV111" s="29"/>
      <c r="CW111" s="29"/>
      <c r="CX111" s="29"/>
    </row>
    <row r="112" spans="1:103" s="148" customFormat="1" ht="34.5" customHeight="1" x14ac:dyDescent="0.2">
      <c r="A112" s="50" t="s">
        <v>973</v>
      </c>
      <c r="B112" s="8">
        <v>143</v>
      </c>
      <c r="C112" s="48" t="s">
        <v>642</v>
      </c>
      <c r="D112" s="48" t="s">
        <v>778</v>
      </c>
      <c r="E112" s="68" t="s">
        <v>641</v>
      </c>
      <c r="F112" s="50" t="s">
        <v>643</v>
      </c>
      <c r="G112" s="68">
        <v>904</v>
      </c>
      <c r="H112" s="1" t="s">
        <v>644</v>
      </c>
      <c r="I112" s="8">
        <v>60</v>
      </c>
      <c r="J112" s="8" t="s">
        <v>854</v>
      </c>
      <c r="K112" s="1" t="s">
        <v>392</v>
      </c>
      <c r="L112" s="50" t="s">
        <v>1119</v>
      </c>
      <c r="M112" s="192">
        <v>122400</v>
      </c>
      <c r="N112" s="50" t="s">
        <v>505</v>
      </c>
      <c r="O112" s="8"/>
      <c r="P112" s="4" t="s">
        <v>426</v>
      </c>
      <c r="Q112" s="103" t="s">
        <v>417</v>
      </c>
      <c r="R112" s="8" t="s">
        <v>430</v>
      </c>
      <c r="S112" s="8" t="s">
        <v>649</v>
      </c>
      <c r="T112" s="50">
        <v>6165009334</v>
      </c>
      <c r="U112" s="1" t="s">
        <v>436</v>
      </c>
      <c r="V112" s="8" t="s">
        <v>435</v>
      </c>
      <c r="W112" s="1" t="s">
        <v>436</v>
      </c>
      <c r="X112" s="1" t="s">
        <v>444</v>
      </c>
      <c r="Y112" s="8" t="s">
        <v>436</v>
      </c>
      <c r="Z112" s="8" t="s">
        <v>456</v>
      </c>
      <c r="AA112" s="198">
        <f t="shared" ref="AA112:AA118" si="29">AB112/1.2</f>
        <v>102000</v>
      </c>
      <c r="AB112" s="192">
        <v>122400</v>
      </c>
      <c r="AC112" s="208">
        <f t="shared" ref="AC112:AC118" si="30">AD112/1.2</f>
        <v>102000</v>
      </c>
      <c r="AD112" s="208">
        <f>M112</f>
        <v>122400</v>
      </c>
      <c r="AE112" s="8" t="s">
        <v>458</v>
      </c>
      <c r="AF112" s="8"/>
      <c r="AG112" s="80">
        <v>43847</v>
      </c>
      <c r="AH112" s="50" t="s">
        <v>436</v>
      </c>
      <c r="AI112" s="8" t="s">
        <v>468</v>
      </c>
      <c r="AJ112" s="8" t="s">
        <v>471</v>
      </c>
      <c r="AK112" s="4" t="s">
        <v>480</v>
      </c>
      <c r="AL112" s="8"/>
      <c r="AM112" s="50" t="s">
        <v>481</v>
      </c>
      <c r="AN112" s="298">
        <f>AC112</f>
        <v>102000</v>
      </c>
      <c r="AO112" s="8" t="s">
        <v>483</v>
      </c>
      <c r="AP112" s="68" t="s">
        <v>436</v>
      </c>
      <c r="AQ112" s="8" t="s">
        <v>436</v>
      </c>
      <c r="AR112" s="52"/>
      <c r="AS112" s="8"/>
      <c r="AT112" s="8"/>
      <c r="AU112" s="8"/>
      <c r="AV112" s="53"/>
      <c r="AW112" s="80"/>
      <c r="AX112" s="250"/>
      <c r="AY112" s="50"/>
      <c r="AZ112" s="8"/>
      <c r="BA112" s="8"/>
      <c r="BB112" s="193">
        <f>BC112/1.2</f>
        <v>96000</v>
      </c>
      <c r="BC112" s="192">
        <v>115200</v>
      </c>
      <c r="BD112" s="193">
        <f>BE112/1.2</f>
        <v>96000</v>
      </c>
      <c r="BE112" s="198">
        <v>115200</v>
      </c>
      <c r="BF112" s="8" t="s">
        <v>436</v>
      </c>
      <c r="BG112" s="8" t="s">
        <v>436</v>
      </c>
      <c r="BH112" s="80">
        <v>43860</v>
      </c>
      <c r="BI112" s="50" t="s">
        <v>1367</v>
      </c>
      <c r="BJ112" s="76">
        <v>1</v>
      </c>
      <c r="BK112" s="76">
        <v>0</v>
      </c>
      <c r="BL112" s="76">
        <v>0</v>
      </c>
      <c r="BM112" s="8" t="s">
        <v>430</v>
      </c>
      <c r="BN112" s="8">
        <v>0</v>
      </c>
      <c r="BO112" s="8">
        <v>0</v>
      </c>
      <c r="BP112" s="102">
        <v>0</v>
      </c>
      <c r="BQ112" s="102">
        <v>0</v>
      </c>
      <c r="BR112" s="192">
        <f>BS112/1.2</f>
        <v>96000</v>
      </c>
      <c r="BS112" s="192">
        <v>115200</v>
      </c>
      <c r="BT112" s="192">
        <f>BU112/1.2</f>
        <v>96000</v>
      </c>
      <c r="BU112" s="192">
        <v>115200</v>
      </c>
      <c r="BV112" s="50" t="s">
        <v>649</v>
      </c>
      <c r="BW112" s="5" t="s">
        <v>530</v>
      </c>
      <c r="BX112" s="50" t="s">
        <v>436</v>
      </c>
      <c r="BY112" s="82">
        <v>43860</v>
      </c>
      <c r="BZ112" s="5" t="s">
        <v>1157</v>
      </c>
      <c r="CA112" s="8"/>
      <c r="CB112" s="8"/>
      <c r="CC112" s="8"/>
      <c r="CD112" s="8"/>
      <c r="CE112" s="192">
        <f>CF112/1.2</f>
        <v>96000</v>
      </c>
      <c r="CF112" s="192">
        <v>115200</v>
      </c>
      <c r="CG112" s="192">
        <f>CH112/1.2</f>
        <v>96000</v>
      </c>
      <c r="CH112" s="192">
        <v>115200</v>
      </c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 t="s">
        <v>496</v>
      </c>
      <c r="CT112" s="156"/>
      <c r="CU112" s="104"/>
      <c r="CV112" s="104"/>
      <c r="CW112" s="104"/>
      <c r="CX112" s="104"/>
      <c r="CY112" s="157"/>
    </row>
    <row r="113" spans="1:102" s="148" customFormat="1" ht="29.25" customHeight="1" x14ac:dyDescent="0.2">
      <c r="A113" s="50" t="s">
        <v>974</v>
      </c>
      <c r="B113" s="8">
        <v>144</v>
      </c>
      <c r="C113" s="48" t="s">
        <v>648</v>
      </c>
      <c r="D113" s="48" t="s">
        <v>647</v>
      </c>
      <c r="E113" s="68" t="s">
        <v>646</v>
      </c>
      <c r="F113" s="68" t="s">
        <v>1120</v>
      </c>
      <c r="G113" s="48">
        <v>876</v>
      </c>
      <c r="H113" s="49" t="s">
        <v>373</v>
      </c>
      <c r="I113" s="8">
        <v>1</v>
      </c>
      <c r="J113" s="8" t="s">
        <v>854</v>
      </c>
      <c r="K113" s="1" t="s">
        <v>392</v>
      </c>
      <c r="L113" s="50" t="s">
        <v>1119</v>
      </c>
      <c r="M113" s="193">
        <v>240000</v>
      </c>
      <c r="N113" s="50" t="s">
        <v>505</v>
      </c>
      <c r="O113" s="8"/>
      <c r="P113" s="4" t="s">
        <v>428</v>
      </c>
      <c r="Q113" s="4" t="s">
        <v>417</v>
      </c>
      <c r="R113" s="8" t="s">
        <v>430</v>
      </c>
      <c r="S113" s="50" t="s">
        <v>649</v>
      </c>
      <c r="T113" s="50">
        <v>6165009334</v>
      </c>
      <c r="U113" s="1" t="s">
        <v>436</v>
      </c>
      <c r="V113" s="8" t="s">
        <v>435</v>
      </c>
      <c r="W113" s="1" t="s">
        <v>436</v>
      </c>
      <c r="X113" s="1" t="s">
        <v>829</v>
      </c>
      <c r="Y113" s="8" t="s">
        <v>436</v>
      </c>
      <c r="Z113" s="8" t="s">
        <v>456</v>
      </c>
      <c r="AA113" s="198">
        <f t="shared" si="29"/>
        <v>200000</v>
      </c>
      <c r="AB113" s="192">
        <v>240000</v>
      </c>
      <c r="AC113" s="208">
        <f t="shared" si="30"/>
        <v>200000</v>
      </c>
      <c r="AD113" s="208">
        <f>M113</f>
        <v>240000</v>
      </c>
      <c r="AE113" s="8" t="s">
        <v>458</v>
      </c>
      <c r="AF113" s="8" t="s">
        <v>436</v>
      </c>
      <c r="AG113" s="80">
        <v>43885</v>
      </c>
      <c r="AH113" s="50" t="s">
        <v>436</v>
      </c>
      <c r="AI113" s="8" t="s">
        <v>468</v>
      </c>
      <c r="AJ113" s="8" t="s">
        <v>471</v>
      </c>
      <c r="AK113" s="4" t="s">
        <v>480</v>
      </c>
      <c r="AL113" s="8"/>
      <c r="AM113" s="50" t="s">
        <v>481</v>
      </c>
      <c r="AN113" s="298">
        <f>AC113</f>
        <v>200000</v>
      </c>
      <c r="AO113" s="8" t="s">
        <v>483</v>
      </c>
      <c r="AP113" s="8" t="s">
        <v>436</v>
      </c>
      <c r="AQ113" s="8" t="s">
        <v>436</v>
      </c>
      <c r="AR113" s="52"/>
      <c r="AS113" s="8"/>
      <c r="AT113" s="8"/>
      <c r="AU113" s="8"/>
      <c r="AV113" s="53"/>
      <c r="AW113" s="8"/>
      <c r="AX113" s="8"/>
      <c r="AY113" s="8"/>
      <c r="AZ113" s="8"/>
      <c r="BA113" s="8"/>
      <c r="BB113" s="185">
        <f>BC113/1.2</f>
        <v>200000</v>
      </c>
      <c r="BC113" s="198">
        <v>240000</v>
      </c>
      <c r="BD113" s="198">
        <f>BE113/1.2</f>
        <v>200000</v>
      </c>
      <c r="BE113" s="198">
        <v>240000</v>
      </c>
      <c r="BF113" s="8" t="s">
        <v>436</v>
      </c>
      <c r="BG113" s="8" t="s">
        <v>436</v>
      </c>
      <c r="BH113" s="80">
        <v>43875</v>
      </c>
      <c r="BI113" s="50" t="s">
        <v>1368</v>
      </c>
      <c r="BJ113" s="8">
        <v>1</v>
      </c>
      <c r="BK113" s="8">
        <v>0</v>
      </c>
      <c r="BL113" s="8">
        <v>0</v>
      </c>
      <c r="BM113" s="249" t="s">
        <v>430</v>
      </c>
      <c r="BN113" s="8">
        <v>0</v>
      </c>
      <c r="BO113" s="8">
        <v>0</v>
      </c>
      <c r="BP113" s="8"/>
      <c r="BQ113" s="8"/>
      <c r="BR113" s="173">
        <f>BS113/1.2</f>
        <v>191873</v>
      </c>
      <c r="BS113" s="220">
        <v>230247.6</v>
      </c>
      <c r="BT113" s="193">
        <f>BU113/1.2</f>
        <v>191873</v>
      </c>
      <c r="BU113" s="193">
        <v>230247.6</v>
      </c>
      <c r="BV113" s="50" t="s">
        <v>649</v>
      </c>
      <c r="BW113" s="5" t="s">
        <v>530</v>
      </c>
      <c r="BX113" s="50" t="s">
        <v>436</v>
      </c>
      <c r="BY113" s="82">
        <v>43875</v>
      </c>
      <c r="BZ113" s="5" t="s">
        <v>1205</v>
      </c>
      <c r="CA113" s="8"/>
      <c r="CB113" s="8"/>
      <c r="CC113" s="8"/>
      <c r="CD113" s="8"/>
      <c r="CE113" s="193">
        <f>CF113/1.2</f>
        <v>191873</v>
      </c>
      <c r="CF113" s="193">
        <v>230247.6</v>
      </c>
      <c r="CG113" s="193">
        <f>CH113/1.2</f>
        <v>191873</v>
      </c>
      <c r="CH113" s="193">
        <v>230247.6</v>
      </c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104" t="s">
        <v>708</v>
      </c>
    </row>
    <row r="114" spans="1:102" s="16" customFormat="1" ht="25.5" customHeight="1" x14ac:dyDescent="0.2">
      <c r="A114" s="47" t="s">
        <v>975</v>
      </c>
      <c r="B114" s="8">
        <v>147</v>
      </c>
      <c r="C114" s="68" t="s">
        <v>702</v>
      </c>
      <c r="D114" s="68" t="s">
        <v>237</v>
      </c>
      <c r="E114" s="68" t="s">
        <v>982</v>
      </c>
      <c r="F114" s="68" t="s">
        <v>1121</v>
      </c>
      <c r="G114" s="48">
        <v>876</v>
      </c>
      <c r="H114" s="49" t="s">
        <v>373</v>
      </c>
      <c r="I114" s="49" t="s">
        <v>42</v>
      </c>
      <c r="J114" s="72">
        <v>60</v>
      </c>
      <c r="K114" s="1" t="s">
        <v>392</v>
      </c>
      <c r="L114" s="29"/>
      <c r="M114" s="190">
        <v>129600</v>
      </c>
      <c r="N114" s="50" t="s">
        <v>505</v>
      </c>
      <c r="O114" s="29"/>
      <c r="P114" s="4" t="s">
        <v>426</v>
      </c>
      <c r="Q114" s="4" t="s">
        <v>925</v>
      </c>
      <c r="R114" s="72" t="s">
        <v>430</v>
      </c>
      <c r="S114" s="1" t="s">
        <v>703</v>
      </c>
      <c r="T114" s="5" t="s">
        <v>704</v>
      </c>
      <c r="U114" s="1" t="s">
        <v>436</v>
      </c>
      <c r="V114" s="8" t="s">
        <v>435</v>
      </c>
      <c r="W114" s="1" t="s">
        <v>436</v>
      </c>
      <c r="X114" s="50" t="s">
        <v>802</v>
      </c>
      <c r="Y114" s="72" t="s">
        <v>454</v>
      </c>
      <c r="Z114" s="4" t="s">
        <v>456</v>
      </c>
      <c r="AA114" s="190">
        <f>AB114/1.2</f>
        <v>108000</v>
      </c>
      <c r="AB114" s="209">
        <v>129600</v>
      </c>
      <c r="AC114" s="232">
        <f t="shared" si="30"/>
        <v>108000</v>
      </c>
      <c r="AD114" s="232">
        <f>AB114</f>
        <v>129600</v>
      </c>
      <c r="AE114" s="4" t="s">
        <v>457</v>
      </c>
      <c r="AF114" s="1">
        <v>15</v>
      </c>
      <c r="AG114" s="11">
        <v>43845</v>
      </c>
      <c r="AH114" s="50" t="s">
        <v>436</v>
      </c>
      <c r="AI114" s="8" t="s">
        <v>468</v>
      </c>
      <c r="AJ114" s="50" t="s">
        <v>471</v>
      </c>
      <c r="AK114" s="4" t="s">
        <v>480</v>
      </c>
      <c r="AL114" s="29"/>
      <c r="AM114" s="4" t="s">
        <v>481</v>
      </c>
      <c r="AN114" s="216">
        <f>AC114</f>
        <v>108000</v>
      </c>
      <c r="AO114" s="72" t="s">
        <v>483</v>
      </c>
      <c r="AP114" s="4" t="s">
        <v>436</v>
      </c>
      <c r="AQ114" s="1" t="s">
        <v>436</v>
      </c>
      <c r="AR114" s="52"/>
      <c r="AS114" s="29"/>
      <c r="AT114" s="29"/>
      <c r="AU114" s="29"/>
      <c r="AV114" s="53"/>
      <c r="AW114" s="82"/>
      <c r="AX114" s="250"/>
      <c r="AY114" s="4"/>
      <c r="AZ114" s="29"/>
      <c r="BA114" s="29"/>
      <c r="BB114" s="189">
        <f>BC114/1.2</f>
        <v>108000</v>
      </c>
      <c r="BC114" s="191">
        <v>129600</v>
      </c>
      <c r="BD114" s="190">
        <f>BE114/1.2</f>
        <v>108000</v>
      </c>
      <c r="BE114" s="190">
        <v>129600</v>
      </c>
      <c r="BF114" s="8" t="s">
        <v>436</v>
      </c>
      <c r="BG114" s="8" t="s">
        <v>436</v>
      </c>
      <c r="BH114" s="81">
        <v>43859</v>
      </c>
      <c r="BI114" s="1" t="s">
        <v>1369</v>
      </c>
      <c r="BJ114" s="76">
        <v>1</v>
      </c>
      <c r="BK114" s="76">
        <v>0</v>
      </c>
      <c r="BL114" s="76">
        <v>0</v>
      </c>
      <c r="BM114" s="8" t="s">
        <v>430</v>
      </c>
      <c r="BN114" s="8">
        <v>0</v>
      </c>
      <c r="BO114" s="8">
        <v>0</v>
      </c>
      <c r="BP114" s="102">
        <v>0</v>
      </c>
      <c r="BQ114" s="102">
        <v>0</v>
      </c>
      <c r="BR114" s="189">
        <f>BS114/1.2</f>
        <v>108000</v>
      </c>
      <c r="BS114" s="191">
        <v>129600</v>
      </c>
      <c r="BT114" s="189">
        <f>BU114/1.2</f>
        <v>108000</v>
      </c>
      <c r="BU114" s="190">
        <v>129600</v>
      </c>
      <c r="BV114" s="1" t="s">
        <v>703</v>
      </c>
      <c r="BW114" s="1">
        <v>6163083212</v>
      </c>
      <c r="BX114" s="1" t="s">
        <v>583</v>
      </c>
      <c r="BY114" s="11">
        <v>43859</v>
      </c>
      <c r="BZ114" s="1" t="s">
        <v>1158</v>
      </c>
      <c r="CA114" s="69"/>
      <c r="CB114" s="69"/>
      <c r="CC114" s="74"/>
      <c r="CD114" s="69"/>
      <c r="CE114" s="190">
        <f>CF114/1.2</f>
        <v>108000</v>
      </c>
      <c r="CF114" s="190">
        <v>129600</v>
      </c>
      <c r="CG114" s="189">
        <f>CH114/1.2</f>
        <v>108000</v>
      </c>
      <c r="CH114" s="190">
        <v>129600</v>
      </c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1" t="s">
        <v>496</v>
      </c>
      <c r="CT114" s="149"/>
      <c r="CU114" s="29"/>
      <c r="CV114" s="29"/>
      <c r="CW114" s="29"/>
      <c r="CX114" s="29"/>
    </row>
    <row r="115" spans="1:102" s="7" customFormat="1" ht="43.5" customHeight="1" x14ac:dyDescent="0.2">
      <c r="A115" s="116" t="s">
        <v>976</v>
      </c>
      <c r="B115" s="117">
        <v>148</v>
      </c>
      <c r="C115" s="59" t="s">
        <v>709</v>
      </c>
      <c r="D115" s="59" t="s">
        <v>710</v>
      </c>
      <c r="E115" s="113" t="s">
        <v>839</v>
      </c>
      <c r="F115" s="116" t="s">
        <v>711</v>
      </c>
      <c r="G115" s="59">
        <v>876</v>
      </c>
      <c r="H115" s="60" t="s">
        <v>373</v>
      </c>
      <c r="I115" s="117">
        <v>1</v>
      </c>
      <c r="J115" s="117">
        <v>60</v>
      </c>
      <c r="K115" s="116" t="s">
        <v>701</v>
      </c>
      <c r="L115" s="117"/>
      <c r="M115" s="195">
        <v>215000</v>
      </c>
      <c r="N115" s="116" t="s">
        <v>505</v>
      </c>
      <c r="O115" s="117"/>
      <c r="P115" s="62" t="s">
        <v>422</v>
      </c>
      <c r="Q115" s="153" t="s">
        <v>417</v>
      </c>
      <c r="R115" s="117" t="s">
        <v>430</v>
      </c>
      <c r="S115" s="66" t="s">
        <v>712</v>
      </c>
      <c r="T115" s="85" t="s">
        <v>713</v>
      </c>
      <c r="U115" s="66" t="s">
        <v>436</v>
      </c>
      <c r="V115" s="117" t="s">
        <v>435</v>
      </c>
      <c r="W115" s="117" t="s">
        <v>436</v>
      </c>
      <c r="X115" s="116" t="s">
        <v>819</v>
      </c>
      <c r="Y115" s="117" t="s">
        <v>436</v>
      </c>
      <c r="Z115" s="117" t="s">
        <v>456</v>
      </c>
      <c r="AA115" s="199">
        <f t="shared" si="29"/>
        <v>179166.66666666669</v>
      </c>
      <c r="AB115" s="195">
        <v>215000</v>
      </c>
      <c r="AC115" s="203">
        <f t="shared" si="30"/>
        <v>179166.66666666669</v>
      </c>
      <c r="AD115" s="203">
        <v>215000</v>
      </c>
      <c r="AE115" s="117" t="s">
        <v>458</v>
      </c>
      <c r="AF115" s="117" t="s">
        <v>436</v>
      </c>
      <c r="AG115" s="144">
        <v>43992</v>
      </c>
      <c r="AH115" s="116" t="s">
        <v>436</v>
      </c>
      <c r="AI115" s="117" t="s">
        <v>468</v>
      </c>
      <c r="AJ115" s="117" t="s">
        <v>471</v>
      </c>
      <c r="AK115" s="62" t="s">
        <v>1171</v>
      </c>
      <c r="AL115" s="117"/>
      <c r="AM115" s="116" t="s">
        <v>481</v>
      </c>
      <c r="AN115" s="212">
        <v>179166.67</v>
      </c>
      <c r="AO115" s="117" t="s">
        <v>483</v>
      </c>
      <c r="AP115" s="117" t="s">
        <v>436</v>
      </c>
      <c r="AQ115" s="117" t="s">
        <v>436</v>
      </c>
      <c r="AR115" s="145"/>
      <c r="AS115" s="117"/>
      <c r="AT115" s="117"/>
      <c r="AU115" s="117"/>
      <c r="AV115" s="146"/>
      <c r="AW115" s="144"/>
      <c r="AX115" s="154"/>
      <c r="AY115" s="155"/>
      <c r="AZ115" s="117"/>
      <c r="BA115" s="117"/>
      <c r="BB115" s="185">
        <v>0</v>
      </c>
      <c r="BC115" s="173">
        <v>0</v>
      </c>
      <c r="BD115" s="173">
        <v>0</v>
      </c>
      <c r="BE115" s="173">
        <v>0</v>
      </c>
      <c r="BF115" s="117"/>
      <c r="BG115" s="117"/>
      <c r="BH115" s="144"/>
      <c r="BI115" s="116"/>
      <c r="BJ115" s="117"/>
      <c r="BK115" s="117"/>
      <c r="BL115" s="117"/>
      <c r="BM115" s="117"/>
      <c r="BN115" s="117"/>
      <c r="BO115" s="117"/>
      <c r="BP115" s="117"/>
      <c r="BQ115" s="117"/>
      <c r="BR115" s="190">
        <v>0</v>
      </c>
      <c r="BS115" s="173">
        <v>0</v>
      </c>
      <c r="BT115" s="217">
        <v>0</v>
      </c>
      <c r="BU115" s="173">
        <v>0</v>
      </c>
      <c r="BV115" s="116"/>
      <c r="BW115" s="85"/>
      <c r="BX115" s="116"/>
      <c r="BY115" s="147"/>
      <c r="BZ115" s="85"/>
      <c r="CA115" s="143"/>
      <c r="CB115" s="143"/>
      <c r="CC115" s="143"/>
      <c r="CD115" s="143"/>
      <c r="CE115" s="217">
        <v>0</v>
      </c>
      <c r="CF115" s="173">
        <v>0</v>
      </c>
      <c r="CG115" s="217">
        <v>0</v>
      </c>
      <c r="CH115" s="173">
        <v>0</v>
      </c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 t="s">
        <v>499</v>
      </c>
      <c r="CT115" s="8"/>
      <c r="CU115" s="8"/>
      <c r="CV115" s="8"/>
      <c r="CW115" s="8"/>
      <c r="CX115" s="8"/>
    </row>
    <row r="116" spans="1:102" s="13" customFormat="1" ht="34.5" customHeight="1" x14ac:dyDescent="0.25">
      <c r="A116" s="50" t="s">
        <v>850</v>
      </c>
      <c r="B116" s="8">
        <v>149</v>
      </c>
      <c r="C116" s="50" t="s">
        <v>229</v>
      </c>
      <c r="D116" s="50" t="s">
        <v>229</v>
      </c>
      <c r="E116" s="50" t="s">
        <v>851</v>
      </c>
      <c r="F116" s="50" t="s">
        <v>852</v>
      </c>
      <c r="G116" s="50">
        <v>876</v>
      </c>
      <c r="H116" s="50" t="s">
        <v>373</v>
      </c>
      <c r="I116" s="50">
        <v>1</v>
      </c>
      <c r="J116" s="50">
        <v>7</v>
      </c>
      <c r="K116" s="50" t="s">
        <v>394</v>
      </c>
      <c r="L116" s="50"/>
      <c r="M116" s="196">
        <v>174000</v>
      </c>
      <c r="N116" s="50" t="s">
        <v>505</v>
      </c>
      <c r="O116" s="50"/>
      <c r="P116" s="49" t="s">
        <v>651</v>
      </c>
      <c r="Q116" s="49" t="s">
        <v>764</v>
      </c>
      <c r="R116" s="8" t="s">
        <v>430</v>
      </c>
      <c r="S116" s="50" t="s">
        <v>853</v>
      </c>
      <c r="T116" s="50">
        <v>2630005795</v>
      </c>
      <c r="U116" s="1" t="s">
        <v>436</v>
      </c>
      <c r="V116" s="8" t="s">
        <v>435</v>
      </c>
      <c r="W116" s="1" t="s">
        <v>436</v>
      </c>
      <c r="X116" s="1" t="s">
        <v>437</v>
      </c>
      <c r="Y116" s="1" t="s">
        <v>436</v>
      </c>
      <c r="Z116" s="4" t="s">
        <v>456</v>
      </c>
      <c r="AA116" s="196">
        <f t="shared" si="29"/>
        <v>145000</v>
      </c>
      <c r="AB116" s="196">
        <v>174000</v>
      </c>
      <c r="AC116" s="207">
        <f t="shared" si="30"/>
        <v>72500</v>
      </c>
      <c r="AD116" s="207">
        <f>AB116/2</f>
        <v>87000</v>
      </c>
      <c r="AE116" s="50" t="s">
        <v>457</v>
      </c>
      <c r="AF116" s="50">
        <v>4</v>
      </c>
      <c r="AG116" s="80">
        <v>43811</v>
      </c>
      <c r="AH116" s="50" t="s">
        <v>436</v>
      </c>
      <c r="AI116" s="8" t="s">
        <v>468</v>
      </c>
      <c r="AJ116" s="1" t="s">
        <v>471</v>
      </c>
      <c r="AK116" s="4" t="s">
        <v>480</v>
      </c>
      <c r="AL116" s="50"/>
      <c r="AM116" s="4" t="s">
        <v>481</v>
      </c>
      <c r="AN116" s="207">
        <f>AC116</f>
        <v>72500</v>
      </c>
      <c r="AO116" s="72" t="s">
        <v>483</v>
      </c>
      <c r="AP116" s="4" t="s">
        <v>436</v>
      </c>
      <c r="AQ116" s="1" t="s">
        <v>436</v>
      </c>
      <c r="AR116" s="50"/>
      <c r="AS116" s="50"/>
      <c r="AT116" s="50"/>
      <c r="AU116" s="50"/>
      <c r="AV116" s="86"/>
      <c r="AW116" s="82"/>
      <c r="AX116" s="98"/>
      <c r="AY116" s="50"/>
      <c r="AZ116" s="50"/>
      <c r="BA116" s="50"/>
      <c r="BB116" s="196">
        <f>BC116/1.2</f>
        <v>145000</v>
      </c>
      <c r="BC116" s="196">
        <v>174000</v>
      </c>
      <c r="BD116" s="196">
        <f>BE116/1.2</f>
        <v>72500</v>
      </c>
      <c r="BE116" s="196">
        <f>BC116/2</f>
        <v>87000</v>
      </c>
      <c r="BF116" s="8" t="s">
        <v>436</v>
      </c>
      <c r="BG116" s="8" t="s">
        <v>436</v>
      </c>
      <c r="BH116" s="82">
        <v>43823</v>
      </c>
      <c r="BI116" s="50" t="s">
        <v>1370</v>
      </c>
      <c r="BJ116" s="50">
        <v>1</v>
      </c>
      <c r="BK116" s="50">
        <v>0</v>
      </c>
      <c r="BL116" s="50">
        <v>0</v>
      </c>
      <c r="BM116" s="50" t="s">
        <v>430</v>
      </c>
      <c r="BN116" s="50">
        <v>0</v>
      </c>
      <c r="BO116" s="50">
        <v>0</v>
      </c>
      <c r="BP116" s="102">
        <v>0</v>
      </c>
      <c r="BQ116" s="102">
        <v>0</v>
      </c>
      <c r="BR116" s="194">
        <f>BS116/1.2</f>
        <v>145000</v>
      </c>
      <c r="BS116" s="194">
        <v>174000</v>
      </c>
      <c r="BT116" s="194">
        <f>BU116/1.2</f>
        <v>72500</v>
      </c>
      <c r="BU116" s="194">
        <f>BS116/2</f>
        <v>87000</v>
      </c>
      <c r="BV116" s="50" t="s">
        <v>1161</v>
      </c>
      <c r="BW116" s="5" t="s">
        <v>1162</v>
      </c>
      <c r="BX116" s="50" t="s">
        <v>576</v>
      </c>
      <c r="BY116" s="82">
        <v>43823</v>
      </c>
      <c r="BZ116" s="179" t="s">
        <v>1163</v>
      </c>
      <c r="CA116" s="14"/>
      <c r="CB116" s="14"/>
      <c r="CC116" s="14"/>
      <c r="CD116" s="14"/>
      <c r="CE116" s="194">
        <v>145000</v>
      </c>
      <c r="CF116" s="194">
        <v>174000</v>
      </c>
      <c r="CG116" s="194">
        <f>CH116/1.2</f>
        <v>72500</v>
      </c>
      <c r="CH116" s="194">
        <f>CF116/2</f>
        <v>87000</v>
      </c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 t="s">
        <v>496</v>
      </c>
      <c r="CT116" s="5"/>
      <c r="CU116" s="50"/>
      <c r="CV116" s="50"/>
      <c r="CW116" s="50"/>
      <c r="CX116" s="50"/>
    </row>
    <row r="117" spans="1:102" s="13" customFormat="1" ht="33.75" customHeight="1" x14ac:dyDescent="0.25">
      <c r="A117" s="50" t="s">
        <v>891</v>
      </c>
      <c r="B117" s="8">
        <v>150</v>
      </c>
      <c r="C117" s="50" t="s">
        <v>229</v>
      </c>
      <c r="D117" s="50" t="s">
        <v>229</v>
      </c>
      <c r="E117" s="50" t="s">
        <v>892</v>
      </c>
      <c r="F117" s="50" t="s">
        <v>893</v>
      </c>
      <c r="G117" s="50">
        <v>876</v>
      </c>
      <c r="H117" s="50" t="s">
        <v>373</v>
      </c>
      <c r="I117" s="50">
        <v>1</v>
      </c>
      <c r="J117" s="50">
        <v>60</v>
      </c>
      <c r="K117" s="50" t="s">
        <v>392</v>
      </c>
      <c r="L117" s="50"/>
      <c r="M117" s="196">
        <v>255600</v>
      </c>
      <c r="N117" s="50" t="s">
        <v>505</v>
      </c>
      <c r="O117" s="50"/>
      <c r="P117" s="49" t="s">
        <v>651</v>
      </c>
      <c r="Q117" s="49" t="s">
        <v>764</v>
      </c>
      <c r="R117" s="8" t="s">
        <v>430</v>
      </c>
      <c r="S117" s="50" t="s">
        <v>894</v>
      </c>
      <c r="T117" s="50">
        <v>6168057431</v>
      </c>
      <c r="U117" s="1" t="s">
        <v>436</v>
      </c>
      <c r="V117" s="8" t="s">
        <v>435</v>
      </c>
      <c r="W117" s="1" t="s">
        <v>436</v>
      </c>
      <c r="X117" s="1" t="s">
        <v>437</v>
      </c>
      <c r="Y117" s="1" t="s">
        <v>436</v>
      </c>
      <c r="Z117" s="4" t="s">
        <v>456</v>
      </c>
      <c r="AA117" s="196">
        <f t="shared" si="29"/>
        <v>213000</v>
      </c>
      <c r="AB117" s="196">
        <v>255600</v>
      </c>
      <c r="AC117" s="207">
        <f t="shared" si="30"/>
        <v>106000</v>
      </c>
      <c r="AD117" s="207">
        <v>127200</v>
      </c>
      <c r="AE117" s="50" t="s">
        <v>457</v>
      </c>
      <c r="AF117" s="50">
        <v>4</v>
      </c>
      <c r="AG117" s="80">
        <v>43811</v>
      </c>
      <c r="AH117" s="50" t="s">
        <v>436</v>
      </c>
      <c r="AI117" s="8" t="s">
        <v>468</v>
      </c>
      <c r="AJ117" s="1" t="s">
        <v>471</v>
      </c>
      <c r="AK117" s="4" t="s">
        <v>480</v>
      </c>
      <c r="AL117" s="50"/>
      <c r="AM117" s="4" t="s">
        <v>481</v>
      </c>
      <c r="AN117" s="207">
        <f>AC117</f>
        <v>106000</v>
      </c>
      <c r="AO117" s="72" t="s">
        <v>483</v>
      </c>
      <c r="AP117" s="4" t="s">
        <v>436</v>
      </c>
      <c r="AQ117" s="1" t="s">
        <v>436</v>
      </c>
      <c r="AR117" s="50"/>
      <c r="AS117" s="50"/>
      <c r="AT117" s="50"/>
      <c r="AU117" s="50"/>
      <c r="AV117" s="86"/>
      <c r="AW117" s="82"/>
      <c r="AX117" s="98"/>
      <c r="AY117" s="50"/>
      <c r="AZ117" s="50"/>
      <c r="BA117" s="50"/>
      <c r="BB117" s="196">
        <f>BC117/1.2</f>
        <v>213000</v>
      </c>
      <c r="BC117" s="196">
        <v>255600</v>
      </c>
      <c r="BD117" s="196">
        <f>BE117/1.2</f>
        <v>106500</v>
      </c>
      <c r="BE117" s="196">
        <f>BC117/2</f>
        <v>127800</v>
      </c>
      <c r="BF117" s="8" t="s">
        <v>436</v>
      </c>
      <c r="BG117" s="8" t="s">
        <v>436</v>
      </c>
      <c r="BH117" s="82">
        <v>43823</v>
      </c>
      <c r="BI117" s="50" t="s">
        <v>1371</v>
      </c>
      <c r="BJ117" s="50">
        <v>1</v>
      </c>
      <c r="BK117" s="50">
        <v>0</v>
      </c>
      <c r="BL117" s="50">
        <v>0</v>
      </c>
      <c r="BM117" s="50" t="s">
        <v>430</v>
      </c>
      <c r="BN117" s="50">
        <v>0</v>
      </c>
      <c r="BO117" s="50">
        <v>0</v>
      </c>
      <c r="BP117" s="102">
        <v>0</v>
      </c>
      <c r="BQ117" s="102">
        <v>0</v>
      </c>
      <c r="BR117" s="194">
        <v>213000</v>
      </c>
      <c r="BS117" s="194">
        <v>213000</v>
      </c>
      <c r="BT117" s="194">
        <f>BU117</f>
        <v>106500</v>
      </c>
      <c r="BU117" s="194">
        <f>BS117/2</f>
        <v>106500</v>
      </c>
      <c r="BV117" s="50" t="s">
        <v>1159</v>
      </c>
      <c r="BW117" s="5" t="s">
        <v>1160</v>
      </c>
      <c r="BX117" s="50" t="s">
        <v>576</v>
      </c>
      <c r="BY117" s="82">
        <v>43829</v>
      </c>
      <c r="BZ117" s="180" t="s">
        <v>1413</v>
      </c>
      <c r="CA117" s="14"/>
      <c r="CB117" s="14"/>
      <c r="CC117" s="14"/>
      <c r="CD117" s="14"/>
      <c r="CE117" s="194">
        <v>213000</v>
      </c>
      <c r="CF117" s="194">
        <v>213000</v>
      </c>
      <c r="CG117" s="194">
        <f>CH117</f>
        <v>106500</v>
      </c>
      <c r="CH117" s="194">
        <f>CF117/2</f>
        <v>106500</v>
      </c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 t="s">
        <v>496</v>
      </c>
      <c r="CT117" s="5"/>
      <c r="CU117" s="50"/>
      <c r="CV117" s="50"/>
      <c r="CW117" s="50"/>
      <c r="CX117" s="50"/>
    </row>
    <row r="118" spans="1:102" s="13" customFormat="1" ht="24.75" customHeight="1" x14ac:dyDescent="0.25">
      <c r="A118" s="50" t="s">
        <v>895</v>
      </c>
      <c r="B118" s="8">
        <v>151</v>
      </c>
      <c r="C118" s="50" t="s">
        <v>896</v>
      </c>
      <c r="D118" s="50" t="s">
        <v>896</v>
      </c>
      <c r="E118" s="50" t="s">
        <v>897</v>
      </c>
      <c r="F118" s="50" t="s">
        <v>898</v>
      </c>
      <c r="G118" s="50">
        <v>876</v>
      </c>
      <c r="H118" s="50" t="s">
        <v>373</v>
      </c>
      <c r="I118" s="50">
        <v>1</v>
      </c>
      <c r="J118" s="50">
        <v>60</v>
      </c>
      <c r="K118" s="50" t="s">
        <v>392</v>
      </c>
      <c r="L118" s="50"/>
      <c r="M118" s="196">
        <v>233880</v>
      </c>
      <c r="N118" s="50" t="s">
        <v>505</v>
      </c>
      <c r="O118" s="50"/>
      <c r="P118" s="49" t="s">
        <v>651</v>
      </c>
      <c r="Q118" s="49" t="s">
        <v>899</v>
      </c>
      <c r="R118" s="8" t="s">
        <v>430</v>
      </c>
      <c r="S118" s="50" t="s">
        <v>900</v>
      </c>
      <c r="T118" s="50">
        <v>61611062699</v>
      </c>
      <c r="U118" s="1" t="s">
        <v>436</v>
      </c>
      <c r="V118" s="8" t="s">
        <v>435</v>
      </c>
      <c r="W118" s="1" t="s">
        <v>436</v>
      </c>
      <c r="X118" s="1" t="s">
        <v>437</v>
      </c>
      <c r="Y118" s="1" t="s">
        <v>436</v>
      </c>
      <c r="Z118" s="4" t="s">
        <v>456</v>
      </c>
      <c r="AA118" s="196">
        <f t="shared" si="29"/>
        <v>194900</v>
      </c>
      <c r="AB118" s="196">
        <v>233880</v>
      </c>
      <c r="AC118" s="207">
        <f t="shared" si="30"/>
        <v>60000</v>
      </c>
      <c r="AD118" s="207">
        <v>72000</v>
      </c>
      <c r="AE118" s="50" t="s">
        <v>458</v>
      </c>
      <c r="AF118" s="50">
        <v>4</v>
      </c>
      <c r="AG118" s="80">
        <v>43811</v>
      </c>
      <c r="AH118" s="50" t="s">
        <v>436</v>
      </c>
      <c r="AI118" s="8" t="s">
        <v>468</v>
      </c>
      <c r="AJ118" s="1" t="s">
        <v>471</v>
      </c>
      <c r="AK118" s="4" t="s">
        <v>480</v>
      </c>
      <c r="AL118" s="50"/>
      <c r="AM118" s="4" t="s">
        <v>481</v>
      </c>
      <c r="AN118" s="207">
        <f>AC118</f>
        <v>60000</v>
      </c>
      <c r="AO118" s="72" t="s">
        <v>483</v>
      </c>
      <c r="AP118" s="4" t="s">
        <v>436</v>
      </c>
      <c r="AQ118" s="1" t="s">
        <v>436</v>
      </c>
      <c r="AR118" s="50"/>
      <c r="AS118" s="50"/>
      <c r="AT118" s="50"/>
      <c r="AU118" s="50"/>
      <c r="AV118" s="86"/>
      <c r="AW118" s="82"/>
      <c r="AX118" s="98"/>
      <c r="AY118" s="50"/>
      <c r="AZ118" s="50"/>
      <c r="BA118" s="50"/>
      <c r="BB118" s="196">
        <f>BC118/1.2</f>
        <v>194900</v>
      </c>
      <c r="BC118" s="196">
        <v>233880</v>
      </c>
      <c r="BD118" s="196">
        <f>BE118/1.2</f>
        <v>64966.666666666672</v>
      </c>
      <c r="BE118" s="196">
        <f>BC118/3</f>
        <v>77960</v>
      </c>
      <c r="BF118" s="8" t="s">
        <v>436</v>
      </c>
      <c r="BG118" s="8" t="s">
        <v>436</v>
      </c>
      <c r="BH118" s="82">
        <v>43823</v>
      </c>
      <c r="BI118" s="50" t="s">
        <v>1372</v>
      </c>
      <c r="BJ118" s="50">
        <v>1</v>
      </c>
      <c r="BK118" s="50">
        <v>0</v>
      </c>
      <c r="BL118" s="50">
        <v>0</v>
      </c>
      <c r="BM118" s="50" t="s">
        <v>430</v>
      </c>
      <c r="BN118" s="50">
        <v>0</v>
      </c>
      <c r="BO118" s="50">
        <v>0</v>
      </c>
      <c r="BP118" s="102">
        <v>0</v>
      </c>
      <c r="BQ118" s="102">
        <v>0</v>
      </c>
      <c r="BR118" s="194">
        <v>194900</v>
      </c>
      <c r="BS118" s="194">
        <v>194900</v>
      </c>
      <c r="BT118" s="194">
        <f>BU118</f>
        <v>64966.666666666664</v>
      </c>
      <c r="BU118" s="194">
        <f>BS118/3</f>
        <v>64966.666666666664</v>
      </c>
      <c r="BV118" s="50" t="s">
        <v>1164</v>
      </c>
      <c r="BW118" s="5" t="s">
        <v>1165</v>
      </c>
      <c r="BX118" s="50" t="s">
        <v>576</v>
      </c>
      <c r="BY118" s="82">
        <v>43823</v>
      </c>
      <c r="BZ118" s="179" t="s">
        <v>1166</v>
      </c>
      <c r="CA118" s="14"/>
      <c r="CB118" s="14"/>
      <c r="CC118" s="14"/>
      <c r="CD118" s="14"/>
      <c r="CE118" s="194">
        <v>194400</v>
      </c>
      <c r="CF118" s="194">
        <v>194400</v>
      </c>
      <c r="CG118" s="194">
        <f>CH118</f>
        <v>64800</v>
      </c>
      <c r="CH118" s="194">
        <f>CF118/3</f>
        <v>64800</v>
      </c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 t="s">
        <v>496</v>
      </c>
      <c r="CT118" s="5"/>
      <c r="CU118" s="50"/>
      <c r="CV118" s="50"/>
      <c r="CW118" s="50"/>
      <c r="CX118" s="50"/>
    </row>
    <row r="119" spans="1:102" s="16" customFormat="1" ht="38.25" customHeight="1" x14ac:dyDescent="0.2">
      <c r="A119" s="47" t="s">
        <v>977</v>
      </c>
      <c r="B119" s="8">
        <v>152</v>
      </c>
      <c r="C119" s="68" t="s">
        <v>216</v>
      </c>
      <c r="D119" s="68" t="s">
        <v>260</v>
      </c>
      <c r="E119" s="68" t="s">
        <v>333</v>
      </c>
      <c r="F119" s="68" t="s">
        <v>1090</v>
      </c>
      <c r="G119" s="48">
        <v>876</v>
      </c>
      <c r="H119" s="49" t="s">
        <v>373</v>
      </c>
      <c r="I119" s="49">
        <v>1</v>
      </c>
      <c r="J119" s="4" t="s">
        <v>385</v>
      </c>
      <c r="K119" s="1" t="s">
        <v>395</v>
      </c>
      <c r="L119" s="8"/>
      <c r="M119" s="173">
        <v>700919</v>
      </c>
      <c r="N119" s="50" t="s">
        <v>505</v>
      </c>
      <c r="O119" s="8"/>
      <c r="P119" s="4" t="s">
        <v>428</v>
      </c>
      <c r="Q119" s="4" t="s">
        <v>803</v>
      </c>
      <c r="R119" s="1" t="s">
        <v>429</v>
      </c>
      <c r="S119" s="9"/>
      <c r="T119" s="5"/>
      <c r="U119" s="1" t="s">
        <v>435</v>
      </c>
      <c r="V119" s="8" t="s">
        <v>436</v>
      </c>
      <c r="W119" s="1" t="s">
        <v>435</v>
      </c>
      <c r="X119" s="1" t="s">
        <v>812</v>
      </c>
      <c r="Y119" s="1" t="s">
        <v>436</v>
      </c>
      <c r="Z119" s="4" t="s">
        <v>456</v>
      </c>
      <c r="AA119" s="173">
        <v>700919</v>
      </c>
      <c r="AB119" s="173">
        <v>700919</v>
      </c>
      <c r="AC119" s="183">
        <f>AA119</f>
        <v>700919</v>
      </c>
      <c r="AD119" s="183">
        <f>AB119</f>
        <v>700919</v>
      </c>
      <c r="AE119" s="2" t="s">
        <v>458</v>
      </c>
      <c r="AF119" s="2" t="s">
        <v>460</v>
      </c>
      <c r="AG119" s="11">
        <v>43926</v>
      </c>
      <c r="AH119" s="50" t="s">
        <v>436</v>
      </c>
      <c r="AI119" s="8" t="s">
        <v>468</v>
      </c>
      <c r="AJ119" s="1"/>
      <c r="AK119" s="4" t="s">
        <v>1131</v>
      </c>
      <c r="AL119" s="29"/>
      <c r="AM119" s="4" t="s">
        <v>481</v>
      </c>
      <c r="AN119" s="184">
        <v>700919</v>
      </c>
      <c r="AO119" s="1" t="s">
        <v>482</v>
      </c>
      <c r="AP119" s="4" t="s">
        <v>1024</v>
      </c>
      <c r="AQ119" s="1" t="s">
        <v>436</v>
      </c>
      <c r="AR119" s="52"/>
      <c r="AS119" s="29"/>
      <c r="AT119" s="29"/>
      <c r="AU119" s="29"/>
      <c r="AV119" s="53">
        <v>32008927415</v>
      </c>
      <c r="AW119" s="82">
        <v>43888</v>
      </c>
      <c r="AX119" s="84" t="s">
        <v>705</v>
      </c>
      <c r="AY119" s="4" t="s">
        <v>1234</v>
      </c>
      <c r="AZ119" s="29"/>
      <c r="BA119" s="29"/>
      <c r="BB119" s="200">
        <v>659996.02</v>
      </c>
      <c r="BC119" s="213">
        <v>659996.02</v>
      </c>
      <c r="BD119" s="213">
        <v>659996.02</v>
      </c>
      <c r="BE119" s="200">
        <v>659996.02</v>
      </c>
      <c r="BF119" s="8" t="s">
        <v>436</v>
      </c>
      <c r="BG119" s="8" t="s">
        <v>436</v>
      </c>
      <c r="BH119" s="11">
        <v>43903</v>
      </c>
      <c r="BI119" s="2" t="s">
        <v>1300</v>
      </c>
      <c r="BJ119" s="58">
        <v>0</v>
      </c>
      <c r="BK119" s="58">
        <v>0</v>
      </c>
      <c r="BL119" s="58">
        <v>0</v>
      </c>
      <c r="BM119" s="2" t="s">
        <v>1301</v>
      </c>
      <c r="BN119" s="8"/>
      <c r="BO119" s="8"/>
      <c r="BP119" s="29"/>
      <c r="BQ119" s="29"/>
      <c r="BR119" s="192">
        <v>0</v>
      </c>
      <c r="BS119" s="192">
        <v>0</v>
      </c>
      <c r="BT119" s="192">
        <v>0</v>
      </c>
      <c r="BU119" s="192">
        <v>0</v>
      </c>
      <c r="BV119" s="1"/>
      <c r="BW119" s="4"/>
      <c r="BX119" s="1"/>
      <c r="BY119" s="11"/>
      <c r="BZ119" s="4"/>
      <c r="CA119" s="69"/>
      <c r="CB119" s="2"/>
      <c r="CC119" s="69"/>
      <c r="CD119" s="2"/>
      <c r="CE119" s="192">
        <v>0</v>
      </c>
      <c r="CF119" s="192">
        <v>0</v>
      </c>
      <c r="CG119" s="192">
        <v>0</v>
      </c>
      <c r="CH119" s="192">
        <v>0</v>
      </c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1" t="s">
        <v>497</v>
      </c>
      <c r="CT119" s="29"/>
      <c r="CU119" s="29"/>
      <c r="CV119" s="29"/>
      <c r="CW119" s="29"/>
      <c r="CX119" s="29"/>
    </row>
    <row r="120" spans="1:102" s="13" customFormat="1" ht="27" customHeight="1" x14ac:dyDescent="0.2">
      <c r="A120" s="50" t="s">
        <v>978</v>
      </c>
      <c r="B120" s="8">
        <v>154</v>
      </c>
      <c r="C120" s="48" t="s">
        <v>722</v>
      </c>
      <c r="D120" s="48" t="s">
        <v>723</v>
      </c>
      <c r="E120" s="50" t="s">
        <v>724</v>
      </c>
      <c r="F120" s="50" t="s">
        <v>725</v>
      </c>
      <c r="G120" s="68">
        <v>796</v>
      </c>
      <c r="H120" s="1" t="s">
        <v>1069</v>
      </c>
      <c r="I120" s="50">
        <v>70</v>
      </c>
      <c r="J120" s="50">
        <v>60</v>
      </c>
      <c r="K120" s="50" t="s">
        <v>392</v>
      </c>
      <c r="L120" s="50"/>
      <c r="M120" s="197">
        <v>140000</v>
      </c>
      <c r="N120" s="50" t="s">
        <v>505</v>
      </c>
      <c r="O120" s="50"/>
      <c r="P120" s="4" t="s">
        <v>423</v>
      </c>
      <c r="Q120" s="50" t="s">
        <v>417</v>
      </c>
      <c r="R120" s="50" t="s">
        <v>430</v>
      </c>
      <c r="S120" s="50" t="s">
        <v>726</v>
      </c>
      <c r="T120" s="50">
        <v>772935029</v>
      </c>
      <c r="U120" s="50" t="s">
        <v>436</v>
      </c>
      <c r="V120" s="50" t="s">
        <v>435</v>
      </c>
      <c r="W120" s="50" t="s">
        <v>436</v>
      </c>
      <c r="X120" s="1" t="s">
        <v>820</v>
      </c>
      <c r="Y120" s="50" t="s">
        <v>436</v>
      </c>
      <c r="Z120" s="50" t="s">
        <v>456</v>
      </c>
      <c r="AA120" s="197">
        <f>AB120/1.2</f>
        <v>116666.66666666667</v>
      </c>
      <c r="AB120" s="196">
        <v>140000</v>
      </c>
      <c r="AC120" s="202">
        <f>AD120/1.2</f>
        <v>116666.66666666667</v>
      </c>
      <c r="AD120" s="202">
        <f>M120</f>
        <v>140000</v>
      </c>
      <c r="AE120" s="50" t="s">
        <v>458</v>
      </c>
      <c r="AF120" s="50" t="s">
        <v>436</v>
      </c>
      <c r="AG120" s="82">
        <v>44021</v>
      </c>
      <c r="AH120" s="50" t="s">
        <v>436</v>
      </c>
      <c r="AI120" s="8" t="s">
        <v>468</v>
      </c>
      <c r="AJ120" s="50" t="s">
        <v>471</v>
      </c>
      <c r="AK120" s="4" t="s">
        <v>1068</v>
      </c>
      <c r="AL120" s="50"/>
      <c r="AM120" s="4" t="s">
        <v>481</v>
      </c>
      <c r="AN120" s="211">
        <f>AC120</f>
        <v>116666.66666666667</v>
      </c>
      <c r="AO120" s="50" t="s">
        <v>483</v>
      </c>
      <c r="AP120" s="50" t="s">
        <v>436</v>
      </c>
      <c r="AQ120" s="50" t="s">
        <v>436</v>
      </c>
      <c r="AR120" s="52"/>
      <c r="AS120" s="50"/>
      <c r="AT120" s="50"/>
      <c r="AU120" s="50"/>
      <c r="AV120" s="86"/>
      <c r="AW120" s="82"/>
      <c r="AX120" s="50"/>
      <c r="AY120" s="50"/>
      <c r="AZ120" s="50"/>
      <c r="BA120" s="50"/>
      <c r="BB120" s="185">
        <v>0</v>
      </c>
      <c r="BC120" s="173">
        <v>0</v>
      </c>
      <c r="BD120" s="173">
        <v>0</v>
      </c>
      <c r="BE120" s="173">
        <v>0</v>
      </c>
      <c r="BF120" s="50"/>
      <c r="BG120" s="50"/>
      <c r="BH120" s="82"/>
      <c r="BI120" s="50"/>
      <c r="BJ120" s="50"/>
      <c r="BK120" s="50"/>
      <c r="BL120" s="50"/>
      <c r="BM120" s="50"/>
      <c r="BN120" s="50"/>
      <c r="BO120" s="50"/>
      <c r="BP120" s="50"/>
      <c r="BQ120" s="50"/>
      <c r="BR120" s="190">
        <v>0</v>
      </c>
      <c r="BS120" s="173">
        <v>0</v>
      </c>
      <c r="BT120" s="217">
        <v>0</v>
      </c>
      <c r="BU120" s="173">
        <v>0</v>
      </c>
      <c r="BV120" s="50" t="s">
        <v>741</v>
      </c>
      <c r="BW120" s="5" t="s">
        <v>742</v>
      </c>
      <c r="BX120" s="50"/>
      <c r="BY120" s="82"/>
      <c r="BZ120" s="5"/>
      <c r="CA120" s="50"/>
      <c r="CB120" s="50"/>
      <c r="CC120" s="50"/>
      <c r="CD120" s="50"/>
      <c r="CE120" s="194">
        <v>88333.33</v>
      </c>
      <c r="CF120" s="194">
        <v>106000</v>
      </c>
      <c r="CG120" s="194">
        <v>88333.33</v>
      </c>
      <c r="CH120" s="194">
        <v>106000</v>
      </c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131" t="s">
        <v>499</v>
      </c>
      <c r="CT120" s="131"/>
      <c r="CU120" s="131"/>
      <c r="CV120" s="131"/>
      <c r="CW120" s="131"/>
      <c r="CX120" s="50"/>
    </row>
    <row r="121" spans="1:102" s="16" customFormat="1" ht="30" customHeight="1" x14ac:dyDescent="0.2">
      <c r="A121" s="47" t="s">
        <v>746</v>
      </c>
      <c r="B121" s="8">
        <v>159</v>
      </c>
      <c r="C121" s="90" t="s">
        <v>248</v>
      </c>
      <c r="D121" s="90" t="s">
        <v>278</v>
      </c>
      <c r="E121" s="50" t="s">
        <v>327</v>
      </c>
      <c r="F121" s="90" t="s">
        <v>366</v>
      </c>
      <c r="G121" s="68">
        <v>796</v>
      </c>
      <c r="H121" s="1" t="s">
        <v>1069</v>
      </c>
      <c r="I121" s="50">
        <v>7500</v>
      </c>
      <c r="J121" s="50">
        <v>60</v>
      </c>
      <c r="K121" s="50" t="s">
        <v>392</v>
      </c>
      <c r="L121" s="8"/>
      <c r="M121" s="247">
        <v>399420</v>
      </c>
      <c r="N121" s="50" t="s">
        <v>505</v>
      </c>
      <c r="O121" s="8"/>
      <c r="P121" s="5" t="s">
        <v>403</v>
      </c>
      <c r="Q121" s="4" t="s">
        <v>759</v>
      </c>
      <c r="R121" s="50" t="s">
        <v>429</v>
      </c>
      <c r="S121" s="1"/>
      <c r="T121" s="5"/>
      <c r="U121" s="50" t="s">
        <v>435</v>
      </c>
      <c r="V121" s="8" t="s">
        <v>435</v>
      </c>
      <c r="W121" s="50" t="s">
        <v>435</v>
      </c>
      <c r="X121" s="1" t="s">
        <v>437</v>
      </c>
      <c r="Y121" s="5" t="s">
        <v>454</v>
      </c>
      <c r="Z121" s="5" t="s">
        <v>456</v>
      </c>
      <c r="AA121" s="247">
        <v>332850</v>
      </c>
      <c r="AB121" s="247">
        <v>399420</v>
      </c>
      <c r="AC121" s="207">
        <v>332850</v>
      </c>
      <c r="AD121" s="207">
        <v>399420</v>
      </c>
      <c r="AE121" s="50" t="s">
        <v>457</v>
      </c>
      <c r="AF121" s="50">
        <v>20</v>
      </c>
      <c r="AG121" s="82">
        <v>43850</v>
      </c>
      <c r="AH121" s="50" t="s">
        <v>436</v>
      </c>
      <c r="AI121" s="8" t="s">
        <v>468</v>
      </c>
      <c r="AJ121" s="50"/>
      <c r="AK121" s="5" t="s">
        <v>480</v>
      </c>
      <c r="AL121" s="29"/>
      <c r="AM121" s="50" t="s">
        <v>481</v>
      </c>
      <c r="AN121" s="299">
        <v>332850</v>
      </c>
      <c r="AO121" s="50" t="s">
        <v>483</v>
      </c>
      <c r="AP121" s="50" t="s">
        <v>1280</v>
      </c>
      <c r="AQ121" s="50" t="s">
        <v>436</v>
      </c>
      <c r="AR121" s="52"/>
      <c r="AS121" s="29"/>
      <c r="AT121" s="29"/>
      <c r="AU121" s="29"/>
      <c r="AV121" s="53">
        <v>31908707892</v>
      </c>
      <c r="AW121" s="80">
        <v>43823</v>
      </c>
      <c r="AX121" s="250" t="s">
        <v>706</v>
      </c>
      <c r="AY121" s="5" t="s">
        <v>1006</v>
      </c>
      <c r="AZ121" s="29"/>
      <c r="BA121" s="29"/>
      <c r="BB121" s="196">
        <f t="shared" ref="BB121:BB126" si="31">BC121/1.2</f>
        <v>366009</v>
      </c>
      <c r="BC121" s="194">
        <v>439210.8</v>
      </c>
      <c r="BD121" s="194">
        <f t="shared" ref="BD121:BD126" si="32">BE121/1.2</f>
        <v>366009</v>
      </c>
      <c r="BE121" s="196">
        <f>BC121</f>
        <v>439210.8</v>
      </c>
      <c r="BF121" s="8" t="s">
        <v>436</v>
      </c>
      <c r="BG121" s="8" t="s">
        <v>436</v>
      </c>
      <c r="BH121" s="82">
        <v>43847</v>
      </c>
      <c r="BI121" s="50" t="s">
        <v>1373</v>
      </c>
      <c r="BJ121" s="107">
        <v>1</v>
      </c>
      <c r="BK121" s="107">
        <v>0</v>
      </c>
      <c r="BL121" s="107">
        <v>0</v>
      </c>
      <c r="BM121" s="50" t="s">
        <v>493</v>
      </c>
      <c r="BN121" s="8">
        <v>0</v>
      </c>
      <c r="BO121" s="8">
        <v>0</v>
      </c>
      <c r="BP121" s="102">
        <v>0</v>
      </c>
      <c r="BQ121" s="102">
        <v>0</v>
      </c>
      <c r="BR121" s="196">
        <f>BS121/1.2</f>
        <v>303554.32500000001</v>
      </c>
      <c r="BS121" s="196">
        <v>364265.19</v>
      </c>
      <c r="BT121" s="248">
        <f t="shared" ref="BT121:BT125" si="33">BU121/1.2</f>
        <v>303554.32500000001</v>
      </c>
      <c r="BU121" s="192">
        <v>364265.19</v>
      </c>
      <c r="BV121" s="50" t="s">
        <v>1122</v>
      </c>
      <c r="BW121" s="5" t="s">
        <v>1073</v>
      </c>
      <c r="BX121" s="50" t="s">
        <v>576</v>
      </c>
      <c r="BY121" s="82">
        <v>43859</v>
      </c>
      <c r="BZ121" s="179" t="s">
        <v>1167</v>
      </c>
      <c r="CA121" s="94"/>
      <c r="CB121" s="94"/>
      <c r="CC121" s="94"/>
      <c r="CD121" s="94"/>
      <c r="CE121" s="192">
        <f t="shared" ref="CE121:CE125" si="34">CF121/1.2</f>
        <v>303554.32500000001</v>
      </c>
      <c r="CF121" s="192">
        <v>364265.19</v>
      </c>
      <c r="CG121" s="192">
        <f t="shared" ref="CG121:CG125" si="35">CH121/1.2</f>
        <v>303554.32500000001</v>
      </c>
      <c r="CH121" s="192">
        <f>BU121</f>
        <v>364265.19</v>
      </c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50" t="s">
        <v>504</v>
      </c>
      <c r="CT121" s="29"/>
      <c r="CU121" s="29"/>
      <c r="CV121" s="29"/>
      <c r="CW121" s="29"/>
      <c r="CX121" s="29"/>
    </row>
    <row r="122" spans="1:102" s="16" customFormat="1" ht="32.25" customHeight="1" x14ac:dyDescent="0.2">
      <c r="A122" s="47" t="s">
        <v>747</v>
      </c>
      <c r="B122" s="8">
        <v>160</v>
      </c>
      <c r="C122" s="68" t="s">
        <v>248</v>
      </c>
      <c r="D122" s="68" t="s">
        <v>278</v>
      </c>
      <c r="E122" s="68" t="s">
        <v>326</v>
      </c>
      <c r="F122" s="68" t="s">
        <v>365</v>
      </c>
      <c r="G122" s="68">
        <v>796</v>
      </c>
      <c r="H122" s="1" t="s">
        <v>1069</v>
      </c>
      <c r="I122" s="108">
        <v>127718</v>
      </c>
      <c r="J122" s="72">
        <v>60</v>
      </c>
      <c r="K122" s="1" t="s">
        <v>392</v>
      </c>
      <c r="L122" s="8"/>
      <c r="M122" s="190">
        <v>2219436.67</v>
      </c>
      <c r="N122" s="50" t="s">
        <v>505</v>
      </c>
      <c r="O122" s="8"/>
      <c r="P122" s="4" t="s">
        <v>403</v>
      </c>
      <c r="Q122" s="1" t="s">
        <v>417</v>
      </c>
      <c r="R122" s="50" t="s">
        <v>429</v>
      </c>
      <c r="S122" s="1"/>
      <c r="T122" s="5"/>
      <c r="U122" s="72" t="s">
        <v>435</v>
      </c>
      <c r="V122" s="8" t="s">
        <v>435</v>
      </c>
      <c r="W122" s="72" t="s">
        <v>435</v>
      </c>
      <c r="X122" s="1" t="s">
        <v>748</v>
      </c>
      <c r="Y122" s="72" t="s">
        <v>454</v>
      </c>
      <c r="Z122" s="4" t="s">
        <v>456</v>
      </c>
      <c r="AA122" s="190">
        <v>1849530.56</v>
      </c>
      <c r="AB122" s="190">
        <v>2219436.67</v>
      </c>
      <c r="AC122" s="232">
        <v>1849530.56</v>
      </c>
      <c r="AD122" s="232">
        <v>2219436.67</v>
      </c>
      <c r="AE122" s="1" t="s">
        <v>457</v>
      </c>
      <c r="AF122" s="50">
        <v>20</v>
      </c>
      <c r="AG122" s="11">
        <v>43847</v>
      </c>
      <c r="AH122" s="50" t="s">
        <v>436</v>
      </c>
      <c r="AI122" s="8" t="s">
        <v>468</v>
      </c>
      <c r="AJ122" s="72"/>
      <c r="AK122" s="4" t="s">
        <v>480</v>
      </c>
      <c r="AL122" s="29"/>
      <c r="AM122" s="4" t="s">
        <v>481</v>
      </c>
      <c r="AN122" s="216">
        <v>1849530.56</v>
      </c>
      <c r="AO122" s="89" t="s">
        <v>483</v>
      </c>
      <c r="AP122" s="50" t="s">
        <v>1280</v>
      </c>
      <c r="AQ122" s="1" t="s">
        <v>436</v>
      </c>
      <c r="AR122" s="52"/>
      <c r="AS122" s="29"/>
      <c r="AT122" s="29"/>
      <c r="AU122" s="29"/>
      <c r="AV122" s="53">
        <v>31908710359</v>
      </c>
      <c r="AW122" s="82">
        <v>43823</v>
      </c>
      <c r="AX122" s="250" t="s">
        <v>706</v>
      </c>
      <c r="AY122" s="4" t="s">
        <v>1007</v>
      </c>
      <c r="AZ122" s="29"/>
      <c r="BA122" s="29"/>
      <c r="BB122" s="209">
        <f t="shared" si="31"/>
        <v>1526300</v>
      </c>
      <c r="BC122" s="191">
        <v>1831560</v>
      </c>
      <c r="BD122" s="191">
        <f t="shared" si="32"/>
        <v>1526300</v>
      </c>
      <c r="BE122" s="209">
        <f>BC122</f>
        <v>1831560</v>
      </c>
      <c r="BF122" s="8" t="s">
        <v>436</v>
      </c>
      <c r="BG122" s="8" t="s">
        <v>436</v>
      </c>
      <c r="BH122" s="81">
        <v>43847</v>
      </c>
      <c r="BI122" s="1" t="s">
        <v>1374</v>
      </c>
      <c r="BJ122" s="107">
        <v>1</v>
      </c>
      <c r="BK122" s="107">
        <v>0</v>
      </c>
      <c r="BL122" s="107">
        <v>0</v>
      </c>
      <c r="BM122" s="50" t="s">
        <v>493</v>
      </c>
      <c r="BN122" s="8">
        <v>0</v>
      </c>
      <c r="BO122" s="8">
        <v>0</v>
      </c>
      <c r="BP122" s="102">
        <v>0</v>
      </c>
      <c r="BQ122" s="102">
        <v>0</v>
      </c>
      <c r="BR122" s="209">
        <f>BS122/1.2</f>
        <v>1030704.0000000001</v>
      </c>
      <c r="BS122" s="209">
        <v>1236844.8</v>
      </c>
      <c r="BT122" s="191">
        <f t="shared" si="33"/>
        <v>1030704.0000000001</v>
      </c>
      <c r="BU122" s="209">
        <v>1236844.8</v>
      </c>
      <c r="BV122" s="1" t="s">
        <v>1168</v>
      </c>
      <c r="BW122" s="4" t="s">
        <v>1169</v>
      </c>
      <c r="BX122" s="1" t="s">
        <v>576</v>
      </c>
      <c r="BY122" s="11">
        <v>43859</v>
      </c>
      <c r="BZ122" s="176" t="s">
        <v>1170</v>
      </c>
      <c r="CA122" s="6"/>
      <c r="CB122" s="6"/>
      <c r="CC122" s="6"/>
      <c r="CD122" s="6"/>
      <c r="CE122" s="209">
        <f t="shared" si="34"/>
        <v>1030704.0000000001</v>
      </c>
      <c r="CF122" s="209">
        <v>1236844.8</v>
      </c>
      <c r="CG122" s="209">
        <f t="shared" si="35"/>
        <v>1030704.0000000001</v>
      </c>
      <c r="CH122" s="209">
        <v>1236844.8</v>
      </c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1" t="s">
        <v>504</v>
      </c>
      <c r="CT122" s="29"/>
      <c r="CU122" s="29"/>
      <c r="CV122" s="29"/>
      <c r="CW122" s="29"/>
      <c r="CX122" s="29"/>
    </row>
    <row r="123" spans="1:102" s="16" customFormat="1" ht="33" customHeight="1" x14ac:dyDescent="0.2">
      <c r="A123" s="47" t="s">
        <v>752</v>
      </c>
      <c r="B123" s="8">
        <v>161</v>
      </c>
      <c r="C123" s="68" t="s">
        <v>749</v>
      </c>
      <c r="D123" s="68" t="s">
        <v>749</v>
      </c>
      <c r="E123" s="68" t="s">
        <v>325</v>
      </c>
      <c r="F123" s="68" t="s">
        <v>364</v>
      </c>
      <c r="G123" s="68">
        <v>876</v>
      </c>
      <c r="H123" s="49" t="s">
        <v>373</v>
      </c>
      <c r="I123" s="108">
        <v>1</v>
      </c>
      <c r="J123" s="72">
        <v>60</v>
      </c>
      <c r="K123" s="1" t="s">
        <v>392</v>
      </c>
      <c r="L123" s="8"/>
      <c r="M123" s="190">
        <v>8544000</v>
      </c>
      <c r="N123" s="50" t="s">
        <v>505</v>
      </c>
      <c r="O123" s="8"/>
      <c r="P123" s="4" t="s">
        <v>753</v>
      </c>
      <c r="Q123" s="1" t="s">
        <v>754</v>
      </c>
      <c r="R123" s="72" t="s">
        <v>429</v>
      </c>
      <c r="S123" s="1"/>
      <c r="T123" s="5"/>
      <c r="U123" s="72" t="s">
        <v>435</v>
      </c>
      <c r="V123" s="8" t="s">
        <v>435</v>
      </c>
      <c r="W123" s="72" t="s">
        <v>435</v>
      </c>
      <c r="X123" s="1" t="s">
        <v>744</v>
      </c>
      <c r="Y123" s="72" t="s">
        <v>454</v>
      </c>
      <c r="Z123" s="4" t="s">
        <v>456</v>
      </c>
      <c r="AA123" s="190">
        <v>7120000</v>
      </c>
      <c r="AB123" s="190">
        <v>8544000</v>
      </c>
      <c r="AC123" s="232">
        <f t="shared" ref="AC123:AC126" si="36">AD123/1.2</f>
        <v>410000</v>
      </c>
      <c r="AD123" s="232">
        <v>492000</v>
      </c>
      <c r="AE123" s="1" t="s">
        <v>457</v>
      </c>
      <c r="AF123" s="72" t="s">
        <v>75</v>
      </c>
      <c r="AG123" s="11">
        <v>43808</v>
      </c>
      <c r="AH123" s="50" t="s">
        <v>436</v>
      </c>
      <c r="AI123" s="8" t="s">
        <v>468</v>
      </c>
      <c r="AJ123" s="72"/>
      <c r="AK123" s="4" t="s">
        <v>480</v>
      </c>
      <c r="AL123" s="29"/>
      <c r="AM123" s="4" t="s">
        <v>481</v>
      </c>
      <c r="AN123" s="216">
        <f>AC123</f>
        <v>410000</v>
      </c>
      <c r="AO123" s="89" t="s">
        <v>483</v>
      </c>
      <c r="AP123" s="50" t="s">
        <v>1280</v>
      </c>
      <c r="AQ123" s="1" t="s">
        <v>436</v>
      </c>
      <c r="AR123" s="52"/>
      <c r="AS123" s="29"/>
      <c r="AT123" s="29"/>
      <c r="AU123" s="29"/>
      <c r="AV123" s="53">
        <v>31908372964</v>
      </c>
      <c r="AW123" s="82">
        <v>43742</v>
      </c>
      <c r="AX123" s="98" t="s">
        <v>706</v>
      </c>
      <c r="AY123" s="4" t="s">
        <v>911</v>
      </c>
      <c r="AZ123" s="29"/>
      <c r="BA123" s="29"/>
      <c r="BB123" s="209">
        <f t="shared" si="31"/>
        <v>7119680</v>
      </c>
      <c r="BC123" s="191">
        <v>8543616</v>
      </c>
      <c r="BD123" s="191">
        <f t="shared" si="32"/>
        <v>410000</v>
      </c>
      <c r="BE123" s="209">
        <v>492000</v>
      </c>
      <c r="BF123" s="8" t="s">
        <v>436</v>
      </c>
      <c r="BG123" s="8" t="s">
        <v>436</v>
      </c>
      <c r="BH123" s="81">
        <v>43763</v>
      </c>
      <c r="BI123" s="1" t="s">
        <v>1375</v>
      </c>
      <c r="BJ123" s="76">
        <v>3</v>
      </c>
      <c r="BK123" s="76">
        <v>0</v>
      </c>
      <c r="BL123" s="76">
        <v>0</v>
      </c>
      <c r="BM123" s="72" t="s">
        <v>491</v>
      </c>
      <c r="BN123" s="8">
        <v>0</v>
      </c>
      <c r="BO123" s="8">
        <v>0</v>
      </c>
      <c r="BP123" s="29"/>
      <c r="BQ123" s="29"/>
      <c r="BR123" s="209">
        <f>BS123/1.2</f>
        <v>6991152.2750000004</v>
      </c>
      <c r="BS123" s="209">
        <v>8389382.7300000004</v>
      </c>
      <c r="BT123" s="191">
        <f t="shared" si="33"/>
        <v>410000</v>
      </c>
      <c r="BU123" s="209">
        <v>492000</v>
      </c>
      <c r="BV123" s="1" t="s">
        <v>912</v>
      </c>
      <c r="BW123" s="4" t="s">
        <v>913</v>
      </c>
      <c r="BX123" s="1" t="s">
        <v>576</v>
      </c>
      <c r="BY123" s="11">
        <v>43784</v>
      </c>
      <c r="BZ123" s="176" t="s">
        <v>914</v>
      </c>
      <c r="CA123" s="6"/>
      <c r="CB123" s="6"/>
      <c r="CC123" s="6"/>
      <c r="CD123" s="6"/>
      <c r="CE123" s="209">
        <f>CF123/1.2</f>
        <v>6991152.2750000004</v>
      </c>
      <c r="CF123" s="209">
        <v>8389382.7300000004</v>
      </c>
      <c r="CG123" s="209">
        <f t="shared" si="35"/>
        <v>410000</v>
      </c>
      <c r="CH123" s="209">
        <v>492000</v>
      </c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1" t="s">
        <v>496</v>
      </c>
      <c r="CT123" s="29"/>
      <c r="CU123" s="29"/>
      <c r="CV123" s="29"/>
      <c r="CW123" s="29"/>
      <c r="CX123" s="29"/>
    </row>
    <row r="124" spans="1:102" s="16" customFormat="1" ht="39" customHeight="1" x14ac:dyDescent="0.2">
      <c r="A124" s="47" t="s">
        <v>979</v>
      </c>
      <c r="B124" s="8">
        <v>162</v>
      </c>
      <c r="C124" s="68" t="s">
        <v>240</v>
      </c>
      <c r="D124" s="68" t="s">
        <v>750</v>
      </c>
      <c r="E124" s="68" t="s">
        <v>317</v>
      </c>
      <c r="F124" s="68" t="s">
        <v>362</v>
      </c>
      <c r="G124" s="68">
        <v>796</v>
      </c>
      <c r="H124" s="1" t="s">
        <v>1123</v>
      </c>
      <c r="I124" s="108">
        <v>19</v>
      </c>
      <c r="J124" s="72">
        <v>60</v>
      </c>
      <c r="K124" s="1" t="s">
        <v>392</v>
      </c>
      <c r="L124" s="8"/>
      <c r="M124" s="190">
        <v>342000</v>
      </c>
      <c r="N124" s="50" t="s">
        <v>505</v>
      </c>
      <c r="O124" s="8"/>
      <c r="P124" s="4" t="s">
        <v>871</v>
      </c>
      <c r="Q124" s="1" t="s">
        <v>754</v>
      </c>
      <c r="R124" s="72" t="s">
        <v>431</v>
      </c>
      <c r="S124" s="1"/>
      <c r="T124" s="5"/>
      <c r="U124" s="72" t="s">
        <v>435</v>
      </c>
      <c r="V124" s="8" t="s">
        <v>435</v>
      </c>
      <c r="W124" s="72" t="s">
        <v>435</v>
      </c>
      <c r="X124" s="1" t="s">
        <v>812</v>
      </c>
      <c r="Y124" s="72" t="s">
        <v>455</v>
      </c>
      <c r="Z124" s="4" t="s">
        <v>456</v>
      </c>
      <c r="AA124" s="190">
        <f t="shared" ref="AA124:AA129" si="37">AB124/1.2</f>
        <v>285000</v>
      </c>
      <c r="AB124" s="190">
        <f>M124</f>
        <v>342000</v>
      </c>
      <c r="AC124" s="232">
        <f t="shared" si="36"/>
        <v>285000</v>
      </c>
      <c r="AD124" s="232">
        <f>M124</f>
        <v>342000</v>
      </c>
      <c r="AE124" s="1" t="s">
        <v>457</v>
      </c>
      <c r="AF124" s="72">
        <v>43</v>
      </c>
      <c r="AG124" s="11">
        <v>43905</v>
      </c>
      <c r="AH124" s="50" t="s">
        <v>436</v>
      </c>
      <c r="AI124" s="8" t="s">
        <v>468</v>
      </c>
      <c r="AJ124" s="72"/>
      <c r="AK124" s="4" t="s">
        <v>480</v>
      </c>
      <c r="AL124" s="29"/>
      <c r="AM124" s="4" t="s">
        <v>481</v>
      </c>
      <c r="AN124" s="216">
        <f>AC124</f>
        <v>285000</v>
      </c>
      <c r="AO124" s="89" t="s">
        <v>483</v>
      </c>
      <c r="AP124" s="164" t="s">
        <v>1280</v>
      </c>
      <c r="AQ124" s="1" t="s">
        <v>436</v>
      </c>
      <c r="AR124" s="52"/>
      <c r="AS124" s="29"/>
      <c r="AT124" s="8"/>
      <c r="AU124" s="29"/>
      <c r="AV124" s="53">
        <v>32008877543</v>
      </c>
      <c r="AW124" s="82">
        <v>43874</v>
      </c>
      <c r="AX124" s="98" t="s">
        <v>732</v>
      </c>
      <c r="AY124" s="4" t="s">
        <v>1211</v>
      </c>
      <c r="AZ124" s="29"/>
      <c r="BA124" s="29"/>
      <c r="BB124" s="191">
        <f t="shared" si="31"/>
        <v>285000</v>
      </c>
      <c r="BC124" s="191">
        <v>342000</v>
      </c>
      <c r="BD124" s="191">
        <f t="shared" si="32"/>
        <v>285000</v>
      </c>
      <c r="BE124" s="191">
        <v>342000</v>
      </c>
      <c r="BF124" s="8" t="s">
        <v>436</v>
      </c>
      <c r="BG124" s="8" t="s">
        <v>436</v>
      </c>
      <c r="BH124" s="81">
        <v>43889</v>
      </c>
      <c r="BI124" s="1" t="s">
        <v>1376</v>
      </c>
      <c r="BJ124" s="76">
        <v>2</v>
      </c>
      <c r="BK124" s="76">
        <v>0</v>
      </c>
      <c r="BL124" s="76">
        <v>0</v>
      </c>
      <c r="BM124" s="72" t="s">
        <v>491</v>
      </c>
      <c r="BN124" s="8">
        <v>0</v>
      </c>
      <c r="BO124" s="8">
        <v>0</v>
      </c>
      <c r="BP124" s="29"/>
      <c r="BQ124" s="29"/>
      <c r="BR124" s="209">
        <v>268850</v>
      </c>
      <c r="BS124" s="209">
        <f>BR124*1.2</f>
        <v>322620</v>
      </c>
      <c r="BT124" s="209">
        <f t="shared" si="33"/>
        <v>268850</v>
      </c>
      <c r="BU124" s="209">
        <v>322620</v>
      </c>
      <c r="BV124" s="50" t="s">
        <v>1212</v>
      </c>
      <c r="BW124" s="7">
        <v>6168093888</v>
      </c>
      <c r="BX124" s="1" t="s">
        <v>583</v>
      </c>
      <c r="BY124" s="11">
        <v>43910</v>
      </c>
      <c r="BZ124" s="4" t="s">
        <v>1213</v>
      </c>
      <c r="CA124" s="6"/>
      <c r="CB124" s="6"/>
      <c r="CC124" s="6"/>
      <c r="CD124" s="6"/>
      <c r="CE124" s="191">
        <f t="shared" si="34"/>
        <v>268850</v>
      </c>
      <c r="CF124" s="191">
        <v>322620</v>
      </c>
      <c r="CG124" s="191">
        <f t="shared" si="35"/>
        <v>268850</v>
      </c>
      <c r="CH124" s="191">
        <v>322620</v>
      </c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1" t="s">
        <v>501</v>
      </c>
      <c r="CT124" s="29"/>
      <c r="CU124" s="29"/>
      <c r="CV124" s="29"/>
      <c r="CW124" s="29"/>
      <c r="CX124" s="29"/>
    </row>
    <row r="125" spans="1:102" s="16" customFormat="1" ht="37.5" customHeight="1" x14ac:dyDescent="0.2">
      <c r="A125" s="47" t="s">
        <v>980</v>
      </c>
      <c r="B125" s="8">
        <v>164</v>
      </c>
      <c r="C125" s="68" t="s">
        <v>226</v>
      </c>
      <c r="D125" s="68" t="s">
        <v>777</v>
      </c>
      <c r="E125" s="68" t="s">
        <v>751</v>
      </c>
      <c r="F125" s="68" t="s">
        <v>344</v>
      </c>
      <c r="G125" s="68">
        <v>796</v>
      </c>
      <c r="H125" s="1" t="s">
        <v>1123</v>
      </c>
      <c r="I125" s="108">
        <v>1</v>
      </c>
      <c r="J125" s="72">
        <v>60</v>
      </c>
      <c r="K125" s="1" t="s">
        <v>392</v>
      </c>
      <c r="L125" s="8"/>
      <c r="M125" s="190">
        <v>1433400</v>
      </c>
      <c r="N125" s="50" t="s">
        <v>505</v>
      </c>
      <c r="O125" s="8"/>
      <c r="P125" s="4" t="s">
        <v>428</v>
      </c>
      <c r="Q125" s="1" t="s">
        <v>754</v>
      </c>
      <c r="R125" s="72" t="s">
        <v>431</v>
      </c>
      <c r="S125" s="1"/>
      <c r="T125" s="5"/>
      <c r="U125" s="72" t="s">
        <v>435</v>
      </c>
      <c r="V125" s="8" t="s">
        <v>435</v>
      </c>
      <c r="W125" s="72" t="s">
        <v>435</v>
      </c>
      <c r="X125" s="1" t="s">
        <v>863</v>
      </c>
      <c r="Y125" s="72" t="s">
        <v>454</v>
      </c>
      <c r="Z125" s="4" t="s">
        <v>456</v>
      </c>
      <c r="AA125" s="190">
        <f t="shared" si="37"/>
        <v>1194500</v>
      </c>
      <c r="AB125" s="190">
        <f>M125</f>
        <v>1433400</v>
      </c>
      <c r="AC125" s="232">
        <f t="shared" si="36"/>
        <v>1194500</v>
      </c>
      <c r="AD125" s="232">
        <f>AB125</f>
        <v>1433400</v>
      </c>
      <c r="AE125" s="1" t="s">
        <v>457</v>
      </c>
      <c r="AF125" s="72">
        <v>10</v>
      </c>
      <c r="AG125" s="11">
        <v>43900</v>
      </c>
      <c r="AH125" s="50" t="s">
        <v>436</v>
      </c>
      <c r="AI125" s="8" t="s">
        <v>468</v>
      </c>
      <c r="AJ125" s="72"/>
      <c r="AK125" s="4" t="s">
        <v>480</v>
      </c>
      <c r="AL125" s="29"/>
      <c r="AM125" s="4" t="s">
        <v>481</v>
      </c>
      <c r="AN125" s="216">
        <f>AC125</f>
        <v>1194500</v>
      </c>
      <c r="AO125" s="89" t="s">
        <v>483</v>
      </c>
      <c r="AP125" s="164" t="s">
        <v>1280</v>
      </c>
      <c r="AQ125" s="1" t="s">
        <v>436</v>
      </c>
      <c r="AR125" s="52"/>
      <c r="AS125" s="29"/>
      <c r="AT125" s="29"/>
      <c r="AU125" s="29"/>
      <c r="AV125" s="53">
        <v>32008906618</v>
      </c>
      <c r="AW125" s="82">
        <v>43881</v>
      </c>
      <c r="AX125" s="98" t="s">
        <v>732</v>
      </c>
      <c r="AY125" s="4" t="s">
        <v>1249</v>
      </c>
      <c r="AZ125" s="29"/>
      <c r="BA125" s="29"/>
      <c r="BB125" s="191">
        <f t="shared" si="31"/>
        <v>1166653.8999999999</v>
      </c>
      <c r="BC125" s="191">
        <v>1399984.68</v>
      </c>
      <c r="BD125" s="191">
        <f t="shared" si="32"/>
        <v>1166653.8999999999</v>
      </c>
      <c r="BE125" s="191">
        <v>1399984.68</v>
      </c>
      <c r="BF125" s="8" t="s">
        <v>436</v>
      </c>
      <c r="BG125" s="8" t="s">
        <v>436</v>
      </c>
      <c r="BH125" s="81">
        <v>43896</v>
      </c>
      <c r="BI125" s="1" t="s">
        <v>1377</v>
      </c>
      <c r="BJ125" s="76">
        <v>1</v>
      </c>
      <c r="BK125" s="76">
        <v>0</v>
      </c>
      <c r="BL125" s="76">
        <v>0</v>
      </c>
      <c r="BM125" s="72" t="s">
        <v>493</v>
      </c>
      <c r="BN125" s="8">
        <v>0</v>
      </c>
      <c r="BO125" s="8">
        <v>0</v>
      </c>
      <c r="BP125" s="29"/>
      <c r="BQ125" s="29"/>
      <c r="BR125" s="209">
        <f>BS125/1.2</f>
        <v>1131654.3416666668</v>
      </c>
      <c r="BS125" s="209">
        <v>1357985.21</v>
      </c>
      <c r="BT125" s="209">
        <f t="shared" si="33"/>
        <v>1131654.3416666668</v>
      </c>
      <c r="BU125" s="209">
        <v>1357985.21</v>
      </c>
      <c r="BV125" s="1" t="s">
        <v>1250</v>
      </c>
      <c r="BW125" s="4" t="s">
        <v>1251</v>
      </c>
      <c r="BX125" s="1" t="s">
        <v>583</v>
      </c>
      <c r="BY125" s="11">
        <v>43913</v>
      </c>
      <c r="BZ125" s="4" t="s">
        <v>1252</v>
      </c>
      <c r="CA125" s="6"/>
      <c r="CB125" s="6"/>
      <c r="CC125" s="6"/>
      <c r="CD125" s="6"/>
      <c r="CE125" s="190">
        <f t="shared" si="34"/>
        <v>1131654.3416666668</v>
      </c>
      <c r="CF125" s="191">
        <v>1357985.21</v>
      </c>
      <c r="CG125" s="191">
        <f t="shared" si="35"/>
        <v>1131654.3416666668</v>
      </c>
      <c r="CH125" s="191">
        <v>1357985.21</v>
      </c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1" t="s">
        <v>501</v>
      </c>
      <c r="CT125" s="29"/>
      <c r="CU125" s="29"/>
      <c r="CV125" s="29"/>
      <c r="CW125" s="29"/>
      <c r="CX125" s="29"/>
    </row>
    <row r="126" spans="1:102" s="20" customFormat="1" ht="34.5" customHeight="1" x14ac:dyDescent="0.2">
      <c r="A126" s="47" t="s">
        <v>760</v>
      </c>
      <c r="B126" s="8">
        <v>165</v>
      </c>
      <c r="C126" s="68" t="s">
        <v>250</v>
      </c>
      <c r="D126" s="68" t="s">
        <v>779</v>
      </c>
      <c r="E126" s="68" t="s">
        <v>761</v>
      </c>
      <c r="F126" s="68" t="s">
        <v>762</v>
      </c>
      <c r="G126" s="48" t="s">
        <v>372</v>
      </c>
      <c r="H126" s="49" t="s">
        <v>763</v>
      </c>
      <c r="I126" s="49" t="s">
        <v>45</v>
      </c>
      <c r="J126" s="72">
        <v>60</v>
      </c>
      <c r="K126" s="1" t="s">
        <v>392</v>
      </c>
      <c r="L126" s="8"/>
      <c r="M126" s="173">
        <v>258132</v>
      </c>
      <c r="N126" s="50" t="s">
        <v>505</v>
      </c>
      <c r="O126" s="8"/>
      <c r="P126" s="49" t="s">
        <v>765</v>
      </c>
      <c r="Q126" s="49" t="s">
        <v>419</v>
      </c>
      <c r="R126" s="8" t="s">
        <v>430</v>
      </c>
      <c r="S126" s="1" t="s">
        <v>766</v>
      </c>
      <c r="T126" s="1">
        <v>6131147755</v>
      </c>
      <c r="U126" s="1" t="s">
        <v>436</v>
      </c>
      <c r="V126" s="8" t="s">
        <v>435</v>
      </c>
      <c r="W126" s="1" t="s">
        <v>436</v>
      </c>
      <c r="X126" s="1" t="s">
        <v>767</v>
      </c>
      <c r="Y126" s="1" t="s">
        <v>436</v>
      </c>
      <c r="Z126" s="4" t="s">
        <v>456</v>
      </c>
      <c r="AA126" s="173">
        <f t="shared" si="37"/>
        <v>215110</v>
      </c>
      <c r="AB126" s="200">
        <v>258132</v>
      </c>
      <c r="AC126" s="231">
        <f t="shared" si="36"/>
        <v>215110</v>
      </c>
      <c r="AD126" s="231">
        <f>AB126</f>
        <v>258132</v>
      </c>
      <c r="AE126" s="1" t="s">
        <v>457</v>
      </c>
      <c r="AF126" s="1">
        <v>27</v>
      </c>
      <c r="AG126" s="80">
        <v>43789</v>
      </c>
      <c r="AH126" s="50" t="s">
        <v>436</v>
      </c>
      <c r="AI126" s="8" t="s">
        <v>468</v>
      </c>
      <c r="AJ126" s="1" t="s">
        <v>471</v>
      </c>
      <c r="AK126" s="4" t="s">
        <v>480</v>
      </c>
      <c r="AL126" s="29"/>
      <c r="AM126" s="4" t="s">
        <v>481</v>
      </c>
      <c r="AN126" s="204">
        <v>215110</v>
      </c>
      <c r="AO126" s="72" t="s">
        <v>483</v>
      </c>
      <c r="AP126" s="4" t="s">
        <v>436</v>
      </c>
      <c r="AQ126" s="1" t="s">
        <v>436</v>
      </c>
      <c r="AR126" s="52"/>
      <c r="AS126" s="29"/>
      <c r="AT126" s="29"/>
      <c r="AU126" s="29"/>
      <c r="AV126" s="53"/>
      <c r="AW126" s="80"/>
      <c r="AX126" s="250"/>
      <c r="AY126" s="4"/>
      <c r="AZ126" s="29"/>
      <c r="BA126" s="29"/>
      <c r="BB126" s="185">
        <f t="shared" si="31"/>
        <v>215110</v>
      </c>
      <c r="BC126" s="173">
        <v>258132</v>
      </c>
      <c r="BD126" s="185">
        <f t="shared" si="32"/>
        <v>215110</v>
      </c>
      <c r="BE126" s="173">
        <v>258132</v>
      </c>
      <c r="BF126" s="8" t="s">
        <v>436</v>
      </c>
      <c r="BG126" s="8" t="s">
        <v>436</v>
      </c>
      <c r="BH126" s="11">
        <v>43798</v>
      </c>
      <c r="BI126" s="2" t="s">
        <v>1378</v>
      </c>
      <c r="BJ126" s="58">
        <v>1</v>
      </c>
      <c r="BK126" s="58">
        <v>0</v>
      </c>
      <c r="BL126" s="58">
        <v>0</v>
      </c>
      <c r="BM126" s="2" t="s">
        <v>430</v>
      </c>
      <c r="BN126" s="8">
        <v>0</v>
      </c>
      <c r="BO126" s="8">
        <v>0</v>
      </c>
      <c r="BP126" s="29"/>
      <c r="BQ126" s="29"/>
      <c r="BR126" s="173">
        <f>BU126</f>
        <v>251110</v>
      </c>
      <c r="BS126" s="173">
        <f>BU126</f>
        <v>251110</v>
      </c>
      <c r="BT126" s="173">
        <f>BU126</f>
        <v>251110</v>
      </c>
      <c r="BU126" s="173">
        <v>251110</v>
      </c>
      <c r="BV126" s="1" t="s">
        <v>766</v>
      </c>
      <c r="BW126" s="4" t="s">
        <v>1032</v>
      </c>
      <c r="BX126" s="1" t="s">
        <v>583</v>
      </c>
      <c r="BY126" s="11">
        <v>43798</v>
      </c>
      <c r="BZ126" s="176" t="s">
        <v>1033</v>
      </c>
      <c r="CA126" s="2"/>
      <c r="CB126" s="2"/>
      <c r="CC126" s="2"/>
      <c r="CD126" s="2"/>
      <c r="CE126" s="173">
        <v>251110</v>
      </c>
      <c r="CF126" s="173">
        <f>CE126</f>
        <v>251110</v>
      </c>
      <c r="CG126" s="173">
        <f>CF126</f>
        <v>251110</v>
      </c>
      <c r="CH126" s="173">
        <f>CG126</f>
        <v>251110</v>
      </c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1" t="s">
        <v>496</v>
      </c>
      <c r="CT126" s="29"/>
      <c r="CU126" s="29"/>
      <c r="CV126" s="29"/>
      <c r="CW126" s="29"/>
      <c r="CX126" s="29"/>
    </row>
    <row r="127" spans="1:102" s="13" customFormat="1" ht="28.5" customHeight="1" x14ac:dyDescent="0.25">
      <c r="A127" s="50" t="s">
        <v>768</v>
      </c>
      <c r="B127" s="8">
        <v>167</v>
      </c>
      <c r="C127" s="50" t="s">
        <v>229</v>
      </c>
      <c r="D127" s="50" t="s">
        <v>229</v>
      </c>
      <c r="E127" s="50" t="s">
        <v>769</v>
      </c>
      <c r="F127" s="50" t="s">
        <v>770</v>
      </c>
      <c r="G127" s="50">
        <v>876</v>
      </c>
      <c r="H127" s="50" t="s">
        <v>373</v>
      </c>
      <c r="I127" s="50">
        <v>1</v>
      </c>
      <c r="J127" s="50">
        <v>60</v>
      </c>
      <c r="K127" s="50" t="s">
        <v>392</v>
      </c>
      <c r="L127" s="50"/>
      <c r="M127" s="196">
        <v>132000</v>
      </c>
      <c r="N127" s="50" t="s">
        <v>505</v>
      </c>
      <c r="O127" s="50"/>
      <c r="P127" s="49" t="s">
        <v>765</v>
      </c>
      <c r="Q127" s="49" t="s">
        <v>764</v>
      </c>
      <c r="R127" s="8" t="s">
        <v>430</v>
      </c>
      <c r="S127" s="50" t="s">
        <v>771</v>
      </c>
      <c r="T127" s="50">
        <v>6168024242</v>
      </c>
      <c r="U127" s="1" t="s">
        <v>436</v>
      </c>
      <c r="V127" s="8" t="s">
        <v>435</v>
      </c>
      <c r="W127" s="1" t="s">
        <v>436</v>
      </c>
      <c r="X127" s="1" t="s">
        <v>767</v>
      </c>
      <c r="Y127" s="1" t="s">
        <v>436</v>
      </c>
      <c r="Z127" s="4" t="s">
        <v>456</v>
      </c>
      <c r="AA127" s="196">
        <f t="shared" si="37"/>
        <v>110000</v>
      </c>
      <c r="AB127" s="196">
        <v>132000</v>
      </c>
      <c r="AC127" s="207">
        <v>17500</v>
      </c>
      <c r="AD127" s="207">
        <v>21000</v>
      </c>
      <c r="AE127" s="50" t="s">
        <v>458</v>
      </c>
      <c r="AF127" s="50"/>
      <c r="AG127" s="80">
        <v>43791</v>
      </c>
      <c r="AH127" s="50" t="s">
        <v>436</v>
      </c>
      <c r="AI127" s="8" t="s">
        <v>468</v>
      </c>
      <c r="AJ127" s="1" t="s">
        <v>471</v>
      </c>
      <c r="AK127" s="4" t="s">
        <v>480</v>
      </c>
      <c r="AL127" s="50"/>
      <c r="AM127" s="4" t="s">
        <v>481</v>
      </c>
      <c r="AN127" s="207">
        <f>AC127</f>
        <v>17500</v>
      </c>
      <c r="AO127" s="72" t="s">
        <v>483</v>
      </c>
      <c r="AP127" s="4" t="s">
        <v>436</v>
      </c>
      <c r="AQ127" s="1" t="s">
        <v>436</v>
      </c>
      <c r="AR127" s="50"/>
      <c r="AS127" s="50"/>
      <c r="AT127" s="50"/>
      <c r="AU127" s="50"/>
      <c r="AV127" s="86"/>
      <c r="AW127" s="82"/>
      <c r="AX127" s="250"/>
      <c r="AY127" s="50"/>
      <c r="AZ127" s="50"/>
      <c r="BA127" s="50"/>
      <c r="BB127" s="196">
        <v>110000</v>
      </c>
      <c r="BC127" s="196">
        <v>132000</v>
      </c>
      <c r="BD127" s="196">
        <v>17500</v>
      </c>
      <c r="BE127" s="196">
        <v>21000</v>
      </c>
      <c r="BF127" s="8" t="s">
        <v>436</v>
      </c>
      <c r="BG127" s="8" t="s">
        <v>436</v>
      </c>
      <c r="BH127" s="82">
        <v>43776</v>
      </c>
      <c r="BI127" s="50" t="s">
        <v>1379</v>
      </c>
      <c r="BJ127" s="50">
        <v>1</v>
      </c>
      <c r="BK127" s="50">
        <v>0</v>
      </c>
      <c r="BL127" s="50">
        <v>0</v>
      </c>
      <c r="BM127" s="50" t="s">
        <v>430</v>
      </c>
      <c r="BN127" s="50">
        <v>0</v>
      </c>
      <c r="BO127" s="50">
        <v>0</v>
      </c>
      <c r="BP127" s="50"/>
      <c r="BQ127" s="50"/>
      <c r="BR127" s="194">
        <v>110000</v>
      </c>
      <c r="BS127" s="194">
        <v>132000</v>
      </c>
      <c r="BT127" s="194">
        <v>17500</v>
      </c>
      <c r="BU127" s="194">
        <v>21000</v>
      </c>
      <c r="BV127" s="50" t="s">
        <v>1034</v>
      </c>
      <c r="BW127" s="5" t="s">
        <v>1035</v>
      </c>
      <c r="BX127" s="50" t="s">
        <v>436</v>
      </c>
      <c r="BY127" s="82">
        <v>43776</v>
      </c>
      <c r="BZ127" s="179" t="s">
        <v>1036</v>
      </c>
      <c r="CA127" s="14"/>
      <c r="CB127" s="14"/>
      <c r="CC127" s="14"/>
      <c r="CD127" s="14"/>
      <c r="CE127" s="194">
        <f>CF127/1.2</f>
        <v>110000</v>
      </c>
      <c r="CF127" s="194">
        <v>132000</v>
      </c>
      <c r="CG127" s="194">
        <f>CH127/1.2</f>
        <v>17500</v>
      </c>
      <c r="CH127" s="194">
        <v>21000</v>
      </c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 t="s">
        <v>496</v>
      </c>
      <c r="CT127" s="50"/>
      <c r="CU127" s="50"/>
      <c r="CV127" s="50"/>
      <c r="CW127" s="50"/>
      <c r="CX127" s="50"/>
    </row>
    <row r="128" spans="1:102" s="13" customFormat="1" ht="34.5" customHeight="1" x14ac:dyDescent="0.25">
      <c r="A128" s="50" t="s">
        <v>772</v>
      </c>
      <c r="B128" s="8">
        <v>168</v>
      </c>
      <c r="C128" s="50" t="s">
        <v>273</v>
      </c>
      <c r="D128" s="50" t="s">
        <v>229</v>
      </c>
      <c r="E128" s="50" t="s">
        <v>1124</v>
      </c>
      <c r="F128" s="50" t="s">
        <v>1125</v>
      </c>
      <c r="G128" s="50">
        <v>876</v>
      </c>
      <c r="H128" s="50" t="s">
        <v>373</v>
      </c>
      <c r="I128" s="50">
        <v>2</v>
      </c>
      <c r="J128" s="50">
        <v>60</v>
      </c>
      <c r="K128" s="50" t="s">
        <v>392</v>
      </c>
      <c r="L128" s="50"/>
      <c r="M128" s="197">
        <v>230400</v>
      </c>
      <c r="N128" s="50" t="s">
        <v>505</v>
      </c>
      <c r="O128" s="50"/>
      <c r="P128" s="49" t="s">
        <v>765</v>
      </c>
      <c r="Q128" s="49" t="s">
        <v>754</v>
      </c>
      <c r="R128" s="8" t="s">
        <v>430</v>
      </c>
      <c r="S128" s="50" t="s">
        <v>773</v>
      </c>
      <c r="T128" s="50">
        <v>2305028357</v>
      </c>
      <c r="U128" s="1" t="s">
        <v>436</v>
      </c>
      <c r="V128" s="8" t="s">
        <v>435</v>
      </c>
      <c r="W128" s="1" t="s">
        <v>436</v>
      </c>
      <c r="X128" s="1" t="s">
        <v>767</v>
      </c>
      <c r="Y128" s="50" t="s">
        <v>436</v>
      </c>
      <c r="Z128" s="50" t="s">
        <v>456</v>
      </c>
      <c r="AA128" s="196">
        <f t="shared" si="37"/>
        <v>192000</v>
      </c>
      <c r="AB128" s="196">
        <v>230400</v>
      </c>
      <c r="AC128" s="207">
        <v>19166.7</v>
      </c>
      <c r="AD128" s="207">
        <v>23000</v>
      </c>
      <c r="AE128" s="50" t="s">
        <v>457</v>
      </c>
      <c r="AF128" s="105">
        <v>4</v>
      </c>
      <c r="AG128" s="80">
        <v>43792</v>
      </c>
      <c r="AH128" s="50" t="s">
        <v>436</v>
      </c>
      <c r="AI128" s="8" t="s">
        <v>468</v>
      </c>
      <c r="AJ128" s="1" t="s">
        <v>471</v>
      </c>
      <c r="AK128" s="4" t="s">
        <v>480</v>
      </c>
      <c r="AL128" s="50"/>
      <c r="AM128" s="4" t="s">
        <v>481</v>
      </c>
      <c r="AN128" s="294">
        <f>AC128</f>
        <v>19166.7</v>
      </c>
      <c r="AO128" s="50" t="s">
        <v>483</v>
      </c>
      <c r="AP128" s="50" t="s">
        <v>436</v>
      </c>
      <c r="AQ128" s="50" t="s">
        <v>436</v>
      </c>
      <c r="AR128" s="50"/>
      <c r="AS128" s="50"/>
      <c r="AT128" s="50"/>
      <c r="AU128" s="50"/>
      <c r="AV128" s="86"/>
      <c r="AW128" s="82"/>
      <c r="AX128" s="250"/>
      <c r="AY128" s="50"/>
      <c r="AZ128" s="50"/>
      <c r="BA128" s="50"/>
      <c r="BB128" s="194">
        <v>192000</v>
      </c>
      <c r="BC128" s="194">
        <f>BB128*1.2</f>
        <v>230400</v>
      </c>
      <c r="BD128" s="194">
        <v>19166.669999999998</v>
      </c>
      <c r="BE128" s="194">
        <f>BD128*1.2</f>
        <v>23000.003999999997</v>
      </c>
      <c r="BF128" s="8" t="s">
        <v>436</v>
      </c>
      <c r="BG128" s="8" t="s">
        <v>436</v>
      </c>
      <c r="BH128" s="82">
        <v>43776</v>
      </c>
      <c r="BI128" s="50" t="s">
        <v>1380</v>
      </c>
      <c r="BJ128" s="50">
        <v>1</v>
      </c>
      <c r="BK128" s="50">
        <v>0</v>
      </c>
      <c r="BL128" s="50">
        <v>0</v>
      </c>
      <c r="BM128" s="50" t="s">
        <v>430</v>
      </c>
      <c r="BN128" s="50">
        <v>0</v>
      </c>
      <c r="BO128" s="50">
        <v>0</v>
      </c>
      <c r="BP128" s="50"/>
      <c r="BQ128" s="50"/>
      <c r="BR128" s="196">
        <v>192000</v>
      </c>
      <c r="BS128" s="196">
        <v>192000</v>
      </c>
      <c r="BT128" s="196">
        <v>19166.669999999998</v>
      </c>
      <c r="BU128" s="196">
        <v>19166.669999999998</v>
      </c>
      <c r="BV128" s="50" t="s">
        <v>1037</v>
      </c>
      <c r="BW128" s="5" t="s">
        <v>1038</v>
      </c>
      <c r="BX128" s="50" t="s">
        <v>436</v>
      </c>
      <c r="BY128" s="82">
        <v>43776</v>
      </c>
      <c r="BZ128" s="179" t="s">
        <v>1039</v>
      </c>
      <c r="CA128" s="14"/>
      <c r="CB128" s="14"/>
      <c r="CC128" s="14"/>
      <c r="CD128" s="14"/>
      <c r="CE128" s="194">
        <v>192000</v>
      </c>
      <c r="CF128" s="194">
        <v>192000</v>
      </c>
      <c r="CG128" s="194">
        <v>19166.669999999998</v>
      </c>
      <c r="CH128" s="194">
        <f>BU128</f>
        <v>19166.669999999998</v>
      </c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 t="s">
        <v>496</v>
      </c>
      <c r="CT128" s="50"/>
      <c r="CU128" s="50"/>
      <c r="CV128" s="50"/>
      <c r="CW128" s="50"/>
      <c r="CX128" s="50"/>
    </row>
    <row r="129" spans="1:180" s="110" customFormat="1" ht="36.75" customHeight="1" x14ac:dyDescent="0.25">
      <c r="A129" s="50" t="s">
        <v>774</v>
      </c>
      <c r="B129" s="8">
        <v>169</v>
      </c>
      <c r="C129" s="50" t="s">
        <v>227</v>
      </c>
      <c r="D129" s="50" t="s">
        <v>780</v>
      </c>
      <c r="E129" s="50" t="s">
        <v>307</v>
      </c>
      <c r="F129" s="50" t="s">
        <v>775</v>
      </c>
      <c r="G129" s="50">
        <v>876</v>
      </c>
      <c r="H129" s="50" t="s">
        <v>373</v>
      </c>
      <c r="I129" s="50">
        <v>1</v>
      </c>
      <c r="J129" s="50">
        <v>60.07</v>
      </c>
      <c r="K129" s="50" t="s">
        <v>391</v>
      </c>
      <c r="L129" s="50"/>
      <c r="M129" s="196">
        <v>480000</v>
      </c>
      <c r="N129" s="50" t="s">
        <v>505</v>
      </c>
      <c r="O129" s="50"/>
      <c r="P129" s="49" t="s">
        <v>765</v>
      </c>
      <c r="Q129" s="49" t="s">
        <v>754</v>
      </c>
      <c r="R129" s="50" t="s">
        <v>431</v>
      </c>
      <c r="S129" s="50"/>
      <c r="T129" s="50"/>
      <c r="U129" s="50" t="s">
        <v>435</v>
      </c>
      <c r="V129" s="50" t="s">
        <v>435</v>
      </c>
      <c r="W129" s="50" t="s">
        <v>435</v>
      </c>
      <c r="X129" s="1" t="s">
        <v>767</v>
      </c>
      <c r="Y129" s="50" t="s">
        <v>436</v>
      </c>
      <c r="Z129" s="50" t="s">
        <v>456</v>
      </c>
      <c r="AA129" s="196">
        <f t="shared" si="37"/>
        <v>400000</v>
      </c>
      <c r="AB129" s="196">
        <v>480000</v>
      </c>
      <c r="AC129" s="207">
        <f>AD129/1.2</f>
        <v>400000</v>
      </c>
      <c r="AD129" s="207">
        <v>480000</v>
      </c>
      <c r="AE129" s="50" t="s">
        <v>457</v>
      </c>
      <c r="AF129" s="50">
        <v>5</v>
      </c>
      <c r="AG129" s="82">
        <v>43830</v>
      </c>
      <c r="AH129" s="50" t="s">
        <v>436</v>
      </c>
      <c r="AI129" s="8" t="s">
        <v>468</v>
      </c>
      <c r="AJ129" s="50"/>
      <c r="AK129" s="109" t="s">
        <v>480</v>
      </c>
      <c r="AL129" s="50"/>
      <c r="AM129" s="4" t="s">
        <v>481</v>
      </c>
      <c r="AN129" s="207">
        <f>AC129</f>
        <v>400000</v>
      </c>
      <c r="AO129" s="50" t="s">
        <v>483</v>
      </c>
      <c r="AP129" s="164" t="s">
        <v>1280</v>
      </c>
      <c r="AQ129" s="50" t="s">
        <v>436</v>
      </c>
      <c r="AR129" s="50"/>
      <c r="AS129" s="50"/>
      <c r="AT129" s="50"/>
      <c r="AU129" s="50"/>
      <c r="AV129" s="86">
        <v>31908585690</v>
      </c>
      <c r="AW129" s="82">
        <v>43797</v>
      </c>
      <c r="AX129" s="98" t="s">
        <v>1040</v>
      </c>
      <c r="AY129" s="50" t="s">
        <v>1041</v>
      </c>
      <c r="AZ129" s="50"/>
      <c r="BA129" s="50"/>
      <c r="BB129" s="196">
        <f>BC129/1.2</f>
        <v>366385.2</v>
      </c>
      <c r="BC129" s="196">
        <v>439662.24</v>
      </c>
      <c r="BD129" s="182">
        <v>0</v>
      </c>
      <c r="BE129" s="182">
        <v>0</v>
      </c>
      <c r="BF129" s="8" t="s">
        <v>436</v>
      </c>
      <c r="BG129" s="8" t="s">
        <v>436</v>
      </c>
      <c r="BH129" s="82">
        <v>43812</v>
      </c>
      <c r="BI129" s="50" t="s">
        <v>1381</v>
      </c>
      <c r="BJ129" s="50">
        <v>1</v>
      </c>
      <c r="BK129" s="50">
        <v>0</v>
      </c>
      <c r="BL129" s="50">
        <v>0</v>
      </c>
      <c r="BM129" s="50" t="s">
        <v>493</v>
      </c>
      <c r="BN129" s="50">
        <v>0</v>
      </c>
      <c r="BO129" s="50">
        <v>0</v>
      </c>
      <c r="BP129" s="50"/>
      <c r="BQ129" s="50"/>
      <c r="BR129" s="196">
        <f>BS129/1.2</f>
        <v>364624.7</v>
      </c>
      <c r="BS129" s="196">
        <v>437549.64</v>
      </c>
      <c r="BT129" s="196">
        <f>BU129/1.2</f>
        <v>364624.7</v>
      </c>
      <c r="BU129" s="196">
        <f>BS129</f>
        <v>437549.64</v>
      </c>
      <c r="BV129" s="50" t="s">
        <v>1042</v>
      </c>
      <c r="BW129" s="5" t="s">
        <v>1043</v>
      </c>
      <c r="BX129" s="50" t="s">
        <v>583</v>
      </c>
      <c r="BY129" s="82">
        <v>43826</v>
      </c>
      <c r="BZ129" s="179" t="s">
        <v>1044</v>
      </c>
      <c r="CA129" s="50"/>
      <c r="CB129" s="50"/>
      <c r="CC129" s="50"/>
      <c r="CD129" s="50"/>
      <c r="CE129" s="182">
        <f>CF129/1.2</f>
        <v>364624.7</v>
      </c>
      <c r="CF129" s="196">
        <v>437549.64</v>
      </c>
      <c r="CG129" s="196">
        <f>CH129/1.2</f>
        <v>364624.7</v>
      </c>
      <c r="CH129" s="196">
        <f>CF129</f>
        <v>437549.64</v>
      </c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 t="s">
        <v>496</v>
      </c>
      <c r="CT129" s="50"/>
      <c r="CU129" s="50"/>
      <c r="CV129" s="50"/>
      <c r="CW129" s="50"/>
      <c r="CX129" s="50"/>
    </row>
    <row r="130" spans="1:180" s="20" customFormat="1" ht="34.5" customHeight="1" x14ac:dyDescent="0.2">
      <c r="A130" s="50" t="s">
        <v>981</v>
      </c>
      <c r="B130" s="8">
        <v>170</v>
      </c>
      <c r="C130" s="68" t="s">
        <v>217</v>
      </c>
      <c r="D130" s="68" t="s">
        <v>217</v>
      </c>
      <c r="E130" s="68" t="s">
        <v>328</v>
      </c>
      <c r="F130" s="68" t="s">
        <v>354</v>
      </c>
      <c r="G130" s="68">
        <v>876</v>
      </c>
      <c r="H130" s="50" t="s">
        <v>373</v>
      </c>
      <c r="I130" s="1">
        <v>1</v>
      </c>
      <c r="J130" s="72">
        <v>60</v>
      </c>
      <c r="K130" s="50" t="s">
        <v>392</v>
      </c>
      <c r="L130" s="29"/>
      <c r="M130" s="190">
        <f>AB130</f>
        <v>955200</v>
      </c>
      <c r="N130" s="50" t="s">
        <v>505</v>
      </c>
      <c r="O130" s="29"/>
      <c r="P130" s="49" t="s">
        <v>776</v>
      </c>
      <c r="Q130" s="49" t="s">
        <v>754</v>
      </c>
      <c r="R130" s="50" t="s">
        <v>429</v>
      </c>
      <c r="S130" s="29"/>
      <c r="T130" s="50"/>
      <c r="U130" s="50" t="s">
        <v>435</v>
      </c>
      <c r="V130" s="50" t="s">
        <v>435</v>
      </c>
      <c r="W130" s="50" t="s">
        <v>435</v>
      </c>
      <c r="X130" s="1" t="s">
        <v>440</v>
      </c>
      <c r="Y130" s="50" t="s">
        <v>454</v>
      </c>
      <c r="Z130" s="50" t="s">
        <v>456</v>
      </c>
      <c r="AA130" s="192">
        <v>796000</v>
      </c>
      <c r="AB130" s="192">
        <f>AA130*1.2</f>
        <v>955200</v>
      </c>
      <c r="AC130" s="201">
        <v>796000</v>
      </c>
      <c r="AD130" s="201">
        <v>955200</v>
      </c>
      <c r="AE130" s="8" t="s">
        <v>457</v>
      </c>
      <c r="AF130" s="8">
        <v>5</v>
      </c>
      <c r="AG130" s="80">
        <v>43895</v>
      </c>
      <c r="AH130" s="50" t="s">
        <v>436</v>
      </c>
      <c r="AI130" s="8" t="s">
        <v>468</v>
      </c>
      <c r="AJ130" s="29"/>
      <c r="AK130" s="4" t="s">
        <v>1131</v>
      </c>
      <c r="AL130" s="29"/>
      <c r="AM130" s="4" t="s">
        <v>481</v>
      </c>
      <c r="AN130" s="208">
        <f>AC130</f>
        <v>796000</v>
      </c>
      <c r="AO130" s="50" t="s">
        <v>483</v>
      </c>
      <c r="AP130" s="50" t="s">
        <v>1280</v>
      </c>
      <c r="AQ130" s="50" t="s">
        <v>436</v>
      </c>
      <c r="AR130" s="29"/>
      <c r="AS130" s="29"/>
      <c r="AT130" s="29"/>
      <c r="AU130" s="29"/>
      <c r="AV130" s="53">
        <v>32008829380</v>
      </c>
      <c r="AW130" s="82">
        <v>43861</v>
      </c>
      <c r="AX130" s="50" t="s">
        <v>1132</v>
      </c>
      <c r="AY130" s="50" t="s">
        <v>1133</v>
      </c>
      <c r="AZ130" s="29"/>
      <c r="BA130" s="29"/>
      <c r="BB130" s="192">
        <f>BD130</f>
        <v>795999.60000000009</v>
      </c>
      <c r="BC130" s="192">
        <f>BE130</f>
        <v>955199.52</v>
      </c>
      <c r="BD130" s="192">
        <f>BE130/1.2</f>
        <v>795999.60000000009</v>
      </c>
      <c r="BE130" s="192">
        <v>955199.52</v>
      </c>
      <c r="BF130" s="8" t="s">
        <v>436</v>
      </c>
      <c r="BG130" s="8" t="s">
        <v>436</v>
      </c>
      <c r="BH130" s="80">
        <v>43882</v>
      </c>
      <c r="BI130" s="50" t="s">
        <v>1134</v>
      </c>
      <c r="BJ130" s="8">
        <v>2</v>
      </c>
      <c r="BK130" s="8">
        <v>1</v>
      </c>
      <c r="BL130" s="8">
        <v>0</v>
      </c>
      <c r="BM130" s="8" t="s">
        <v>1135</v>
      </c>
      <c r="BN130" s="8">
        <v>0</v>
      </c>
      <c r="BO130" s="8">
        <v>0</v>
      </c>
      <c r="BP130" s="8"/>
      <c r="BQ130" s="8"/>
      <c r="BR130" s="192">
        <v>0</v>
      </c>
      <c r="BS130" s="192">
        <v>0</v>
      </c>
      <c r="BT130" s="192">
        <v>0</v>
      </c>
      <c r="BU130" s="192">
        <v>0</v>
      </c>
      <c r="BV130" s="50"/>
      <c r="BW130" s="5"/>
      <c r="BX130" s="50"/>
      <c r="BY130" s="82"/>
      <c r="BZ130" s="5"/>
      <c r="CA130" s="8"/>
      <c r="CB130" s="8"/>
      <c r="CC130" s="8"/>
      <c r="CD130" s="8"/>
      <c r="CE130" s="192">
        <v>0</v>
      </c>
      <c r="CF130" s="192">
        <v>0</v>
      </c>
      <c r="CG130" s="192">
        <v>0</v>
      </c>
      <c r="CH130" s="192">
        <v>0</v>
      </c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50" t="s">
        <v>1136</v>
      </c>
      <c r="CT130" s="29"/>
      <c r="CU130" s="29"/>
      <c r="CV130" s="29"/>
      <c r="CW130" s="29"/>
      <c r="CX130" s="29"/>
    </row>
    <row r="131" spans="1:180" s="16" customFormat="1" ht="42" customHeight="1" x14ac:dyDescent="0.2">
      <c r="A131" s="116" t="s">
        <v>1025</v>
      </c>
      <c r="B131" s="8">
        <v>172</v>
      </c>
      <c r="C131" s="113" t="s">
        <v>248</v>
      </c>
      <c r="D131" s="113" t="s">
        <v>278</v>
      </c>
      <c r="E131" s="113" t="s">
        <v>804</v>
      </c>
      <c r="F131" s="13" t="s">
        <v>1126</v>
      </c>
      <c r="G131" s="113">
        <v>796</v>
      </c>
      <c r="H131" s="66" t="s">
        <v>1069</v>
      </c>
      <c r="I131" s="159">
        <v>217000</v>
      </c>
      <c r="J131" s="114">
        <v>60</v>
      </c>
      <c r="K131" s="66" t="s">
        <v>392</v>
      </c>
      <c r="L131" s="8"/>
      <c r="M131" s="245">
        <v>1830756</v>
      </c>
      <c r="N131" s="116" t="s">
        <v>505</v>
      </c>
      <c r="O131" s="8"/>
      <c r="P131" s="62" t="s">
        <v>428</v>
      </c>
      <c r="Q131" s="66" t="s">
        <v>417</v>
      </c>
      <c r="R131" s="116" t="s">
        <v>429</v>
      </c>
      <c r="S131" s="66"/>
      <c r="T131" s="85"/>
      <c r="U131" s="72" t="s">
        <v>435</v>
      </c>
      <c r="V131" s="8" t="s">
        <v>436</v>
      </c>
      <c r="W131" s="72" t="s">
        <v>435</v>
      </c>
      <c r="X131" s="66" t="s">
        <v>826</v>
      </c>
      <c r="Y131" s="114" t="s">
        <v>454</v>
      </c>
      <c r="Z131" s="62" t="s">
        <v>456</v>
      </c>
      <c r="AA131" s="245">
        <f t="shared" ref="AA131:AA135" si="38">AB131/1.2</f>
        <v>1525630</v>
      </c>
      <c r="AB131" s="245">
        <v>1830756</v>
      </c>
      <c r="AC131" s="304">
        <f>AD131/1.2</f>
        <v>1525630</v>
      </c>
      <c r="AD131" s="304">
        <v>1830756</v>
      </c>
      <c r="AE131" s="66" t="s">
        <v>457</v>
      </c>
      <c r="AF131" s="116">
        <v>20</v>
      </c>
      <c r="AG131" s="64">
        <v>43882</v>
      </c>
      <c r="AH131" s="50" t="s">
        <v>436</v>
      </c>
      <c r="AI131" s="117" t="s">
        <v>468</v>
      </c>
      <c r="AJ131" s="114"/>
      <c r="AK131" s="4" t="s">
        <v>480</v>
      </c>
      <c r="AL131" s="112"/>
      <c r="AM131" s="62" t="s">
        <v>481</v>
      </c>
      <c r="AN131" s="300">
        <f t="shared" ref="AN131:AN135" si="39">AC131</f>
        <v>1525630</v>
      </c>
      <c r="AO131" s="118" t="s">
        <v>483</v>
      </c>
      <c r="AP131" s="50" t="s">
        <v>1280</v>
      </c>
      <c r="AQ131" s="66" t="s">
        <v>436</v>
      </c>
      <c r="AR131" s="112"/>
      <c r="AS131" s="112"/>
      <c r="AT131" s="112"/>
      <c r="AU131" s="112"/>
      <c r="AV131" s="146">
        <v>32008918528</v>
      </c>
      <c r="AW131" s="147">
        <v>43886</v>
      </c>
      <c r="AX131" s="306" t="s">
        <v>732</v>
      </c>
      <c r="AY131" s="116" t="s">
        <v>1235</v>
      </c>
      <c r="AZ131" s="112"/>
      <c r="BA131" s="112"/>
      <c r="BB131" s="253">
        <f>BC131/1.2</f>
        <v>1525630</v>
      </c>
      <c r="BC131" s="245">
        <v>1830756</v>
      </c>
      <c r="BD131" s="253">
        <f>BE131/1.2</f>
        <v>1525630</v>
      </c>
      <c r="BE131" s="253">
        <v>1830756</v>
      </c>
      <c r="BF131" s="117" t="s">
        <v>436</v>
      </c>
      <c r="BG131" s="117" t="s">
        <v>436</v>
      </c>
      <c r="BH131" s="144">
        <v>43896</v>
      </c>
      <c r="BI131" s="116" t="s">
        <v>1382</v>
      </c>
      <c r="BJ131" s="117">
        <v>2</v>
      </c>
      <c r="BK131" s="117">
        <v>0</v>
      </c>
      <c r="BL131" s="117">
        <v>0</v>
      </c>
      <c r="BM131" s="117" t="s">
        <v>491</v>
      </c>
      <c r="BN131" s="117">
        <v>0</v>
      </c>
      <c r="BO131" s="117">
        <v>0</v>
      </c>
      <c r="BP131" s="112"/>
      <c r="BQ131" s="112"/>
      <c r="BR131" s="195">
        <f>BS131/1.2</f>
        <v>1525250</v>
      </c>
      <c r="BS131" s="195">
        <v>1830300</v>
      </c>
      <c r="BT131" s="195">
        <f>BU131/1.2</f>
        <v>1525250</v>
      </c>
      <c r="BU131" s="195">
        <v>1830300</v>
      </c>
      <c r="BV131" s="116" t="s">
        <v>1236</v>
      </c>
      <c r="BW131" s="85" t="s">
        <v>1237</v>
      </c>
      <c r="BX131" s="116" t="s">
        <v>616</v>
      </c>
      <c r="BY131" s="147">
        <v>43916</v>
      </c>
      <c r="BZ131" s="85" t="s">
        <v>1255</v>
      </c>
      <c r="CA131" s="112"/>
      <c r="CB131" s="112"/>
      <c r="CC131" s="112"/>
      <c r="CD131" s="112"/>
      <c r="CE131" s="195">
        <f>CF131/1.2</f>
        <v>1525250</v>
      </c>
      <c r="CF131" s="195">
        <v>1830300</v>
      </c>
      <c r="CG131" s="195">
        <f>CH131/1.2</f>
        <v>1525250</v>
      </c>
      <c r="CH131" s="195">
        <v>1830300</v>
      </c>
      <c r="CI131" s="112"/>
      <c r="CJ131" s="112"/>
      <c r="CK131" s="112"/>
      <c r="CL131" s="112"/>
      <c r="CM131" s="112"/>
      <c r="CN131" s="112"/>
      <c r="CO131" s="112"/>
      <c r="CP131" s="112"/>
      <c r="CQ131" s="112"/>
      <c r="CR131" s="112"/>
      <c r="CS131" s="66" t="s">
        <v>504</v>
      </c>
      <c r="CT131" s="112"/>
      <c r="CU131" s="112"/>
      <c r="CV131" s="112"/>
      <c r="CW131" s="112"/>
      <c r="CX131" s="112"/>
    </row>
    <row r="132" spans="1:180" s="110" customFormat="1" ht="35.25" customHeight="1" x14ac:dyDescent="0.25">
      <c r="A132" s="50" t="s">
        <v>1026</v>
      </c>
      <c r="B132" s="8">
        <v>173</v>
      </c>
      <c r="C132" s="50" t="s">
        <v>227</v>
      </c>
      <c r="D132" s="50" t="s">
        <v>780</v>
      </c>
      <c r="E132" s="50" t="s">
        <v>307</v>
      </c>
      <c r="F132" s="50" t="s">
        <v>775</v>
      </c>
      <c r="G132" s="50">
        <v>876</v>
      </c>
      <c r="H132" s="50" t="s">
        <v>373</v>
      </c>
      <c r="I132" s="50">
        <v>1</v>
      </c>
      <c r="J132" s="50">
        <v>60.07</v>
      </c>
      <c r="K132" s="50" t="s">
        <v>391</v>
      </c>
      <c r="L132" s="50"/>
      <c r="M132" s="196">
        <v>517920</v>
      </c>
      <c r="N132" s="50" t="s">
        <v>505</v>
      </c>
      <c r="O132" s="50"/>
      <c r="P132" s="49" t="s">
        <v>903</v>
      </c>
      <c r="Q132" s="49" t="s">
        <v>425</v>
      </c>
      <c r="R132" s="50" t="s">
        <v>431</v>
      </c>
      <c r="S132" s="50"/>
      <c r="T132" s="50"/>
      <c r="U132" s="50" t="s">
        <v>435</v>
      </c>
      <c r="V132" s="50" t="s">
        <v>436</v>
      </c>
      <c r="W132" s="50" t="s">
        <v>435</v>
      </c>
      <c r="X132" s="1" t="s">
        <v>890</v>
      </c>
      <c r="Y132" s="50" t="s">
        <v>1406</v>
      </c>
      <c r="Z132" s="50" t="s">
        <v>456</v>
      </c>
      <c r="AA132" s="196">
        <f t="shared" si="38"/>
        <v>431600</v>
      </c>
      <c r="AB132" s="196">
        <f>M132</f>
        <v>517920</v>
      </c>
      <c r="AC132" s="202">
        <v>0</v>
      </c>
      <c r="AD132" s="202">
        <v>0</v>
      </c>
      <c r="AE132" s="50" t="s">
        <v>457</v>
      </c>
      <c r="AF132" s="50">
        <v>5</v>
      </c>
      <c r="AG132" s="82">
        <v>44196</v>
      </c>
      <c r="AH132" s="50" t="s">
        <v>436</v>
      </c>
      <c r="AI132" s="8" t="s">
        <v>468</v>
      </c>
      <c r="AJ132" s="50"/>
      <c r="AK132" s="4" t="s">
        <v>1068</v>
      </c>
      <c r="AL132" s="50"/>
      <c r="AM132" s="4" t="s">
        <v>481</v>
      </c>
      <c r="AN132" s="196">
        <f t="shared" si="39"/>
        <v>0</v>
      </c>
      <c r="AO132" s="50" t="s">
        <v>483</v>
      </c>
      <c r="AP132" s="116" t="s">
        <v>1280</v>
      </c>
      <c r="AQ132" s="50" t="s">
        <v>436</v>
      </c>
      <c r="AR132" s="50"/>
      <c r="AS132" s="50"/>
      <c r="AT132" s="50"/>
      <c r="AU132" s="50"/>
      <c r="AV132" s="86"/>
      <c r="AW132" s="50"/>
      <c r="AX132" s="50"/>
      <c r="AY132" s="50"/>
      <c r="AZ132" s="50"/>
      <c r="BA132" s="50"/>
      <c r="BB132" s="189">
        <v>0</v>
      </c>
      <c r="BC132" s="190">
        <v>0</v>
      </c>
      <c r="BD132" s="190">
        <v>0</v>
      </c>
      <c r="BE132" s="190">
        <v>0</v>
      </c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209">
        <v>0</v>
      </c>
      <c r="BS132" s="209">
        <v>0</v>
      </c>
      <c r="BT132" s="209">
        <v>0</v>
      </c>
      <c r="BU132" s="209">
        <v>0</v>
      </c>
      <c r="BV132" s="50"/>
      <c r="BW132" s="5"/>
      <c r="BX132" s="50"/>
      <c r="BY132" s="82"/>
      <c r="BZ132" s="5"/>
      <c r="CA132" s="50"/>
      <c r="CB132" s="50"/>
      <c r="CC132" s="50"/>
      <c r="CD132" s="50"/>
      <c r="CE132" s="209">
        <v>0</v>
      </c>
      <c r="CF132" s="209">
        <v>0</v>
      </c>
      <c r="CG132" s="209">
        <v>0</v>
      </c>
      <c r="CH132" s="209">
        <v>0</v>
      </c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 t="s">
        <v>496</v>
      </c>
      <c r="CT132" s="50"/>
      <c r="CU132" s="50"/>
      <c r="CV132" s="50"/>
      <c r="CW132" s="50"/>
      <c r="CX132" s="50"/>
    </row>
    <row r="133" spans="1:180" s="110" customFormat="1" ht="36" customHeight="1" x14ac:dyDescent="0.25">
      <c r="A133" s="50" t="s">
        <v>1029</v>
      </c>
      <c r="B133" s="8">
        <v>174</v>
      </c>
      <c r="C133" s="50" t="s">
        <v>905</v>
      </c>
      <c r="D133" s="50" t="s">
        <v>905</v>
      </c>
      <c r="E133" s="50" t="s">
        <v>1127</v>
      </c>
      <c r="F133" s="50" t="s">
        <v>356</v>
      </c>
      <c r="G133" s="50">
        <v>876</v>
      </c>
      <c r="H133" s="50" t="s">
        <v>373</v>
      </c>
      <c r="I133" s="50">
        <v>1</v>
      </c>
      <c r="J133" s="50">
        <v>60</v>
      </c>
      <c r="K133" s="50" t="s">
        <v>392</v>
      </c>
      <c r="L133" s="50"/>
      <c r="M133" s="196">
        <v>3718800</v>
      </c>
      <c r="N133" s="50" t="s">
        <v>505</v>
      </c>
      <c r="O133" s="50"/>
      <c r="P133" s="49" t="s">
        <v>906</v>
      </c>
      <c r="Q133" s="49" t="s">
        <v>764</v>
      </c>
      <c r="R133" s="50" t="s">
        <v>430</v>
      </c>
      <c r="S133" s="50" t="s">
        <v>908</v>
      </c>
      <c r="T133" s="5" t="s">
        <v>909</v>
      </c>
      <c r="U133" s="1" t="s">
        <v>436</v>
      </c>
      <c r="V133" s="8" t="s">
        <v>435</v>
      </c>
      <c r="W133" s="1" t="s">
        <v>436</v>
      </c>
      <c r="X133" s="1" t="s">
        <v>907</v>
      </c>
      <c r="Y133" s="50" t="s">
        <v>436</v>
      </c>
      <c r="Z133" s="50" t="s">
        <v>456</v>
      </c>
      <c r="AA133" s="196">
        <f t="shared" si="38"/>
        <v>3099000</v>
      </c>
      <c r="AB133" s="196">
        <v>3718800</v>
      </c>
      <c r="AC133" s="207">
        <f>AD133/1.2</f>
        <v>1080000</v>
      </c>
      <c r="AD133" s="207">
        <v>1296000</v>
      </c>
      <c r="AE133" s="50" t="s">
        <v>458</v>
      </c>
      <c r="AF133" s="50"/>
      <c r="AG133" s="82">
        <v>42793</v>
      </c>
      <c r="AH133" s="50" t="s">
        <v>436</v>
      </c>
      <c r="AI133" s="8" t="s">
        <v>468</v>
      </c>
      <c r="AJ133" s="50" t="s">
        <v>983</v>
      </c>
      <c r="AK133" s="109" t="s">
        <v>480</v>
      </c>
      <c r="AL133" s="50"/>
      <c r="AM133" s="4" t="s">
        <v>481</v>
      </c>
      <c r="AN133" s="207">
        <f t="shared" si="39"/>
        <v>1080000</v>
      </c>
      <c r="AO133" s="50" t="s">
        <v>483</v>
      </c>
      <c r="AP133" s="116" t="s">
        <v>436</v>
      </c>
      <c r="AQ133" s="50" t="s">
        <v>436</v>
      </c>
      <c r="AR133" s="50"/>
      <c r="AS133" s="50"/>
      <c r="AT133" s="50"/>
      <c r="AU133" s="50"/>
      <c r="AV133" s="86"/>
      <c r="AW133" s="50"/>
      <c r="AX133" s="50"/>
      <c r="AY133" s="50"/>
      <c r="AZ133" s="50"/>
      <c r="BA133" s="50"/>
      <c r="BB133" s="196">
        <f>BC133/1.2</f>
        <v>3099000</v>
      </c>
      <c r="BC133" s="196">
        <v>3718800</v>
      </c>
      <c r="BD133" s="196">
        <f>BE133/1.2</f>
        <v>1080000</v>
      </c>
      <c r="BE133" s="196">
        <v>1296000</v>
      </c>
      <c r="BF133" s="8" t="s">
        <v>436</v>
      </c>
      <c r="BG133" s="8" t="s">
        <v>436</v>
      </c>
      <c r="BH133" s="82">
        <v>42793</v>
      </c>
      <c r="BI133" s="50" t="s">
        <v>1383</v>
      </c>
      <c r="BJ133" s="50">
        <v>1</v>
      </c>
      <c r="BK133" s="50">
        <v>0</v>
      </c>
      <c r="BL133" s="50">
        <v>0</v>
      </c>
      <c r="BM133" s="50" t="s">
        <v>430</v>
      </c>
      <c r="BN133" s="8">
        <v>0</v>
      </c>
      <c r="BO133" s="8">
        <v>0</v>
      </c>
      <c r="BP133" s="50"/>
      <c r="BQ133" s="50"/>
      <c r="BR133" s="196">
        <f>BS133/1.2</f>
        <v>3099000</v>
      </c>
      <c r="BS133" s="196">
        <v>3718800</v>
      </c>
      <c r="BT133" s="196">
        <f>BU133/1.2</f>
        <v>1080000</v>
      </c>
      <c r="BU133" s="196">
        <v>1296000</v>
      </c>
      <c r="BV133" s="50" t="s">
        <v>908</v>
      </c>
      <c r="BW133" s="5" t="s">
        <v>909</v>
      </c>
      <c r="BX133" s="50" t="s">
        <v>436</v>
      </c>
      <c r="BY133" s="82">
        <v>42793</v>
      </c>
      <c r="BZ133" s="5" t="s">
        <v>910</v>
      </c>
      <c r="CA133" s="50"/>
      <c r="CB133" s="50"/>
      <c r="CC133" s="50"/>
      <c r="CD133" s="50"/>
      <c r="CE133" s="196">
        <f t="shared" ref="CE133:CE139" si="40">CF133/1.2</f>
        <v>3099000</v>
      </c>
      <c r="CF133" s="196">
        <v>3718800</v>
      </c>
      <c r="CG133" s="196">
        <f t="shared" ref="CG133:CG139" si="41">CH133/1.2</f>
        <v>1080000</v>
      </c>
      <c r="CH133" s="196">
        <f>BU133</f>
        <v>1296000</v>
      </c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 t="s">
        <v>496</v>
      </c>
      <c r="CT133" s="50"/>
      <c r="CU133" s="50"/>
      <c r="CV133" s="50"/>
      <c r="CW133" s="50"/>
      <c r="CX133" s="50"/>
    </row>
    <row r="134" spans="1:180" s="110" customFormat="1" ht="26.25" customHeight="1" x14ac:dyDescent="0.25">
      <c r="A134" s="50" t="s">
        <v>1027</v>
      </c>
      <c r="B134" s="8">
        <v>175</v>
      </c>
      <c r="C134" s="50" t="s">
        <v>905</v>
      </c>
      <c r="D134" s="50" t="s">
        <v>905</v>
      </c>
      <c r="E134" s="50" t="s">
        <v>915</v>
      </c>
      <c r="F134" s="50" t="s">
        <v>356</v>
      </c>
      <c r="G134" s="50">
        <v>876</v>
      </c>
      <c r="H134" s="50" t="s">
        <v>373</v>
      </c>
      <c r="I134" s="50">
        <v>1</v>
      </c>
      <c r="J134" s="50">
        <v>60</v>
      </c>
      <c r="K134" s="50" t="s">
        <v>392</v>
      </c>
      <c r="L134" s="50"/>
      <c r="M134" s="196">
        <v>119520</v>
      </c>
      <c r="N134" s="50" t="s">
        <v>505</v>
      </c>
      <c r="O134" s="50"/>
      <c r="P134" s="49" t="s">
        <v>426</v>
      </c>
      <c r="Q134" s="49" t="s">
        <v>419</v>
      </c>
      <c r="R134" s="50" t="s">
        <v>430</v>
      </c>
      <c r="S134" s="1" t="s">
        <v>1089</v>
      </c>
      <c r="T134" s="4">
        <v>6685039470</v>
      </c>
      <c r="U134" s="1" t="s">
        <v>436</v>
      </c>
      <c r="V134" s="8" t="s">
        <v>435</v>
      </c>
      <c r="W134" s="1" t="s">
        <v>436</v>
      </c>
      <c r="X134" s="1" t="s">
        <v>848</v>
      </c>
      <c r="Y134" s="50" t="s">
        <v>436</v>
      </c>
      <c r="Z134" s="50" t="s">
        <v>456</v>
      </c>
      <c r="AA134" s="196">
        <f t="shared" si="38"/>
        <v>99600</v>
      </c>
      <c r="AB134" s="196">
        <v>119520</v>
      </c>
      <c r="AC134" s="207">
        <f>AD134/1.2</f>
        <v>99600</v>
      </c>
      <c r="AD134" s="207">
        <f>AB134</f>
        <v>119520</v>
      </c>
      <c r="AE134" s="50" t="s">
        <v>458</v>
      </c>
      <c r="AF134" s="50"/>
      <c r="AG134" s="82">
        <v>43857</v>
      </c>
      <c r="AH134" s="50" t="s">
        <v>436</v>
      </c>
      <c r="AI134" s="8" t="s">
        <v>468</v>
      </c>
      <c r="AJ134" s="50" t="s">
        <v>471</v>
      </c>
      <c r="AK134" s="4" t="s">
        <v>480</v>
      </c>
      <c r="AL134" s="50"/>
      <c r="AM134" s="4" t="s">
        <v>481</v>
      </c>
      <c r="AN134" s="207">
        <f t="shared" si="39"/>
        <v>99600</v>
      </c>
      <c r="AO134" s="50" t="s">
        <v>483</v>
      </c>
      <c r="AP134" s="50" t="s">
        <v>436</v>
      </c>
      <c r="AQ134" s="50" t="s">
        <v>436</v>
      </c>
      <c r="AR134" s="50"/>
      <c r="AS134" s="50"/>
      <c r="AT134" s="50"/>
      <c r="AU134" s="50"/>
      <c r="AV134" s="86"/>
      <c r="AW134" s="50"/>
      <c r="AX134" s="50"/>
      <c r="AY134" s="50"/>
      <c r="AZ134" s="50"/>
      <c r="BA134" s="50"/>
      <c r="BB134" s="215">
        <v>99600</v>
      </c>
      <c r="BC134" s="215">
        <v>119520</v>
      </c>
      <c r="BD134" s="215">
        <v>99600</v>
      </c>
      <c r="BE134" s="215">
        <v>119520</v>
      </c>
      <c r="BF134" s="8" t="s">
        <v>436</v>
      </c>
      <c r="BG134" s="8" t="s">
        <v>436</v>
      </c>
      <c r="BH134" s="82">
        <v>43857</v>
      </c>
      <c r="BI134" s="50" t="s">
        <v>1384</v>
      </c>
      <c r="BJ134" s="50">
        <v>1</v>
      </c>
      <c r="BK134" s="50">
        <v>0</v>
      </c>
      <c r="BL134" s="50">
        <v>0</v>
      </c>
      <c r="BM134" s="50" t="s">
        <v>430</v>
      </c>
      <c r="BN134" s="8">
        <v>0</v>
      </c>
      <c r="BO134" s="8">
        <v>0</v>
      </c>
      <c r="BP134" s="106"/>
      <c r="BQ134" s="106"/>
      <c r="BR134" s="196">
        <f>BS134/1.2</f>
        <v>83000</v>
      </c>
      <c r="BS134" s="196">
        <v>99600</v>
      </c>
      <c r="BT134" s="196">
        <f>BU134/1.2</f>
        <v>83000</v>
      </c>
      <c r="BU134" s="196">
        <v>99600</v>
      </c>
      <c r="BV134" s="50" t="s">
        <v>1089</v>
      </c>
      <c r="BW134" s="5" t="s">
        <v>1172</v>
      </c>
      <c r="BX134" s="50" t="s">
        <v>576</v>
      </c>
      <c r="BY134" s="82">
        <v>43857</v>
      </c>
      <c r="BZ134" s="5" t="s">
        <v>1173</v>
      </c>
      <c r="CA134" s="50"/>
      <c r="CB134" s="50"/>
      <c r="CC134" s="50"/>
      <c r="CD134" s="50"/>
      <c r="CE134" s="196">
        <f t="shared" si="40"/>
        <v>83000</v>
      </c>
      <c r="CF134" s="196">
        <v>99600</v>
      </c>
      <c r="CG134" s="196">
        <f t="shared" si="41"/>
        <v>83000</v>
      </c>
      <c r="CH134" s="196">
        <v>99600</v>
      </c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 t="s">
        <v>496</v>
      </c>
      <c r="CT134" s="50"/>
      <c r="CU134" s="50"/>
      <c r="CV134" s="50"/>
      <c r="CW134" s="50"/>
      <c r="CX134" s="50"/>
    </row>
    <row r="135" spans="1:180" s="16" customFormat="1" ht="31.5" customHeight="1" x14ac:dyDescent="0.2">
      <c r="A135" s="50" t="s">
        <v>1028</v>
      </c>
      <c r="B135" s="8">
        <v>177</v>
      </c>
      <c r="C135" s="50" t="s">
        <v>905</v>
      </c>
      <c r="D135" s="50" t="s">
        <v>905</v>
      </c>
      <c r="E135" s="50" t="s">
        <v>987</v>
      </c>
      <c r="F135" s="50" t="s">
        <v>356</v>
      </c>
      <c r="G135" s="50">
        <v>876</v>
      </c>
      <c r="H135" s="50" t="s">
        <v>373</v>
      </c>
      <c r="I135" s="50">
        <v>1</v>
      </c>
      <c r="J135" s="50">
        <v>60.07</v>
      </c>
      <c r="K135" s="50" t="s">
        <v>391</v>
      </c>
      <c r="L135" s="50"/>
      <c r="M135" s="196">
        <v>166920</v>
      </c>
      <c r="N135" s="50" t="s">
        <v>505</v>
      </c>
      <c r="O135" s="50"/>
      <c r="P135" s="49" t="s">
        <v>426</v>
      </c>
      <c r="Q135" s="49" t="s">
        <v>417</v>
      </c>
      <c r="R135" s="50" t="s">
        <v>430</v>
      </c>
      <c r="S135" s="50" t="s">
        <v>1019</v>
      </c>
      <c r="T135" s="5" t="s">
        <v>1020</v>
      </c>
      <c r="U135" s="1" t="s">
        <v>436</v>
      </c>
      <c r="V135" s="8" t="s">
        <v>435</v>
      </c>
      <c r="W135" s="1" t="s">
        <v>436</v>
      </c>
      <c r="X135" s="1" t="s">
        <v>848</v>
      </c>
      <c r="Y135" s="50" t="s">
        <v>436</v>
      </c>
      <c r="Z135" s="50" t="s">
        <v>456</v>
      </c>
      <c r="AA135" s="196">
        <f t="shared" si="38"/>
        <v>139100</v>
      </c>
      <c r="AB135" s="196">
        <v>166920</v>
      </c>
      <c r="AC135" s="207">
        <f>AD135/1.2</f>
        <v>139100</v>
      </c>
      <c r="AD135" s="207">
        <f>AB135</f>
        <v>166920</v>
      </c>
      <c r="AE135" s="50" t="s">
        <v>458</v>
      </c>
      <c r="AF135" s="50"/>
      <c r="AG135" s="82">
        <v>43831</v>
      </c>
      <c r="AH135" s="50" t="s">
        <v>436</v>
      </c>
      <c r="AI135" s="8" t="s">
        <v>468</v>
      </c>
      <c r="AJ135" s="50" t="s">
        <v>471</v>
      </c>
      <c r="AK135" s="109" t="s">
        <v>480</v>
      </c>
      <c r="AL135" s="50"/>
      <c r="AM135" s="4" t="s">
        <v>481</v>
      </c>
      <c r="AN135" s="207">
        <f t="shared" si="39"/>
        <v>139100</v>
      </c>
      <c r="AO135" s="50" t="s">
        <v>483</v>
      </c>
      <c r="AP135" s="50" t="s">
        <v>436</v>
      </c>
      <c r="AQ135" s="50" t="s">
        <v>436</v>
      </c>
      <c r="AR135" s="50"/>
      <c r="AS135" s="50"/>
      <c r="AT135" s="50"/>
      <c r="AU135" s="50"/>
      <c r="AV135" s="86"/>
      <c r="AW135" s="82"/>
      <c r="AX135" s="98"/>
      <c r="AY135" s="50"/>
      <c r="AZ135" s="50"/>
      <c r="BA135" s="50"/>
      <c r="BB135" s="196">
        <f>BC135/1.2</f>
        <v>139100</v>
      </c>
      <c r="BC135" s="196">
        <v>166920</v>
      </c>
      <c r="BD135" s="196">
        <f>BE135/1.2</f>
        <v>139100</v>
      </c>
      <c r="BE135" s="196">
        <f>BC135</f>
        <v>166920</v>
      </c>
      <c r="BF135" s="50"/>
      <c r="BG135" s="50"/>
      <c r="BH135" s="82">
        <v>43840</v>
      </c>
      <c r="BI135" s="50" t="s">
        <v>1385</v>
      </c>
      <c r="BJ135" s="50">
        <v>1</v>
      </c>
      <c r="BK135" s="50">
        <v>0</v>
      </c>
      <c r="BL135" s="50">
        <v>0</v>
      </c>
      <c r="BM135" s="50" t="s">
        <v>430</v>
      </c>
      <c r="BN135" s="50">
        <v>0</v>
      </c>
      <c r="BO135" s="50">
        <v>0</v>
      </c>
      <c r="BP135" s="50"/>
      <c r="BQ135" s="50"/>
      <c r="BR135" s="196">
        <f>BS135/1.2</f>
        <v>139100</v>
      </c>
      <c r="BS135" s="196">
        <f>BU135</f>
        <v>166920</v>
      </c>
      <c r="BT135" s="196">
        <f>BU135/1.2</f>
        <v>139100</v>
      </c>
      <c r="BU135" s="196">
        <v>166920</v>
      </c>
      <c r="BV135" s="50" t="s">
        <v>1019</v>
      </c>
      <c r="BW135" s="5" t="s">
        <v>1020</v>
      </c>
      <c r="BX135" s="50" t="s">
        <v>436</v>
      </c>
      <c r="BY135" s="82">
        <v>43840</v>
      </c>
      <c r="BZ135" s="5" t="s">
        <v>1021</v>
      </c>
      <c r="CA135" s="50"/>
      <c r="CB135" s="50"/>
      <c r="CC135" s="50"/>
      <c r="CD135" s="50"/>
      <c r="CE135" s="196">
        <f t="shared" si="40"/>
        <v>139100</v>
      </c>
      <c r="CF135" s="196">
        <v>166920</v>
      </c>
      <c r="CG135" s="196">
        <f t="shared" si="41"/>
        <v>139100</v>
      </c>
      <c r="CH135" s="196">
        <f>BU135</f>
        <v>166920</v>
      </c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 t="s">
        <v>496</v>
      </c>
      <c r="CT135" s="50"/>
      <c r="CU135" s="50"/>
      <c r="CV135" s="50"/>
      <c r="CW135" s="50"/>
      <c r="CX135" s="50"/>
      <c r="CZ135" s="19"/>
      <c r="DR135" s="13"/>
      <c r="EA135" s="46"/>
      <c r="EB135" s="46"/>
      <c r="EE135" s="41"/>
      <c r="EK135" s="21"/>
      <c r="ET135" s="22"/>
      <c r="EU135" s="21"/>
      <c r="EV135" s="21"/>
      <c r="FT135" s="21"/>
      <c r="FU135" s="23"/>
      <c r="FV135" s="21"/>
      <c r="FW135" s="44"/>
      <c r="FX135" s="23"/>
    </row>
    <row r="136" spans="1:180" s="16" customFormat="1" ht="32.25" customHeight="1" x14ac:dyDescent="0.2">
      <c r="A136" s="47" t="s">
        <v>1046</v>
      </c>
      <c r="B136" s="8">
        <v>179</v>
      </c>
      <c r="C136" s="68" t="s">
        <v>206</v>
      </c>
      <c r="D136" s="68" t="s">
        <v>254</v>
      </c>
      <c r="E136" s="68" t="s">
        <v>1047</v>
      </c>
      <c r="F136" s="68" t="s">
        <v>335</v>
      </c>
      <c r="G136" s="48">
        <v>876</v>
      </c>
      <c r="H136" s="49" t="s">
        <v>373</v>
      </c>
      <c r="I136" s="49">
        <v>1</v>
      </c>
      <c r="J136" s="1" t="s">
        <v>380</v>
      </c>
      <c r="K136" s="1" t="s">
        <v>388</v>
      </c>
      <c r="L136" s="8"/>
      <c r="M136" s="173">
        <v>2508440.7400000002</v>
      </c>
      <c r="N136" s="50" t="s">
        <v>505</v>
      </c>
      <c r="O136" s="8"/>
      <c r="P136" s="4" t="s">
        <v>1048</v>
      </c>
      <c r="Q136" s="1" t="s">
        <v>426</v>
      </c>
      <c r="R136" s="1" t="s">
        <v>429</v>
      </c>
      <c r="S136" s="9"/>
      <c r="T136" s="50"/>
      <c r="U136" s="1" t="s">
        <v>435</v>
      </c>
      <c r="V136" s="8" t="s">
        <v>435</v>
      </c>
      <c r="W136" s="1" t="s">
        <v>435</v>
      </c>
      <c r="X136" s="1" t="s">
        <v>1049</v>
      </c>
      <c r="Y136" s="1" t="s">
        <v>436</v>
      </c>
      <c r="Z136" s="4" t="s">
        <v>456</v>
      </c>
      <c r="AA136" s="173">
        <v>2090367.28</v>
      </c>
      <c r="AB136" s="173">
        <v>2508440.736</v>
      </c>
      <c r="AC136" s="216">
        <v>2090367.28</v>
      </c>
      <c r="AD136" s="190">
        <v>2508440.7400000002</v>
      </c>
      <c r="AE136" s="1" t="s">
        <v>457</v>
      </c>
      <c r="AF136" s="1">
        <v>13</v>
      </c>
      <c r="AG136" s="11" t="s">
        <v>1050</v>
      </c>
      <c r="AH136" s="50" t="s">
        <v>436</v>
      </c>
      <c r="AI136" s="8" t="s">
        <v>468</v>
      </c>
      <c r="AJ136" s="1"/>
      <c r="AK136" s="4" t="s">
        <v>480</v>
      </c>
      <c r="AL136" s="29"/>
      <c r="AM136" s="1" t="s">
        <v>481</v>
      </c>
      <c r="AN136" s="216">
        <v>2090367.28</v>
      </c>
      <c r="AO136" s="1" t="s">
        <v>482</v>
      </c>
      <c r="AP136" s="4" t="s">
        <v>1024</v>
      </c>
      <c r="AQ136" s="1" t="s">
        <v>436</v>
      </c>
      <c r="AR136" s="52"/>
      <c r="AS136" s="29"/>
      <c r="AT136" s="29"/>
      <c r="AU136" s="29"/>
      <c r="AV136" s="53">
        <v>31807094823</v>
      </c>
      <c r="AW136" s="82">
        <v>43404</v>
      </c>
      <c r="AX136" s="98" t="s">
        <v>1051</v>
      </c>
      <c r="AY136" s="4" t="s">
        <v>1052</v>
      </c>
      <c r="AZ136" s="29"/>
      <c r="BA136" s="29"/>
      <c r="BB136" s="200">
        <v>2090367.28</v>
      </c>
      <c r="BC136" s="173">
        <v>2508440.7400000002</v>
      </c>
      <c r="BD136" s="213">
        <v>2090367.28</v>
      </c>
      <c r="BE136" s="200">
        <v>2508440.7400000002</v>
      </c>
      <c r="BF136" s="8" t="s">
        <v>436</v>
      </c>
      <c r="BG136" s="8" t="s">
        <v>436</v>
      </c>
      <c r="BH136" s="70">
        <v>43439</v>
      </c>
      <c r="BI136" s="1" t="s">
        <v>1386</v>
      </c>
      <c r="BJ136" s="58">
        <v>1</v>
      </c>
      <c r="BK136" s="58">
        <v>0</v>
      </c>
      <c r="BL136" s="58">
        <v>0</v>
      </c>
      <c r="BM136" s="2" t="s">
        <v>493</v>
      </c>
      <c r="BN136" s="8">
        <v>0</v>
      </c>
      <c r="BO136" s="8">
        <v>0</v>
      </c>
      <c r="BP136" s="29"/>
      <c r="BQ136" s="29"/>
      <c r="BR136" s="209">
        <v>2090367.28</v>
      </c>
      <c r="BS136" s="200">
        <v>2508440.7400000002</v>
      </c>
      <c r="BT136" s="190">
        <v>2090367.28</v>
      </c>
      <c r="BU136" s="200">
        <v>118000</v>
      </c>
      <c r="BV136" s="1" t="s">
        <v>1053</v>
      </c>
      <c r="BW136" s="4" t="s">
        <v>1140</v>
      </c>
      <c r="BX136" s="1" t="s">
        <v>576</v>
      </c>
      <c r="BY136" s="11">
        <v>43459</v>
      </c>
      <c r="BZ136" s="4" t="s">
        <v>1054</v>
      </c>
      <c r="CA136" s="69"/>
      <c r="CB136" s="2"/>
      <c r="CC136" s="69"/>
      <c r="CD136" s="2"/>
      <c r="CE136" s="209">
        <f t="shared" si="40"/>
        <v>2303842.7833333332</v>
      </c>
      <c r="CF136" s="200">
        <v>2764611.34</v>
      </c>
      <c r="CG136" s="209">
        <f t="shared" si="41"/>
        <v>98333.333333333343</v>
      </c>
      <c r="CH136" s="200">
        <v>118000</v>
      </c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1" t="s">
        <v>496</v>
      </c>
      <c r="CT136" s="5" t="s">
        <v>1055</v>
      </c>
      <c r="CU136" s="29"/>
      <c r="CV136" s="29"/>
      <c r="CW136" s="29"/>
      <c r="CX136" s="29"/>
    </row>
    <row r="137" spans="1:180" s="16" customFormat="1" ht="34.5" customHeight="1" x14ac:dyDescent="0.2">
      <c r="A137" s="47" t="s">
        <v>1056</v>
      </c>
      <c r="B137" s="8">
        <v>180</v>
      </c>
      <c r="C137" s="68" t="s">
        <v>206</v>
      </c>
      <c r="D137" s="68" t="s">
        <v>254</v>
      </c>
      <c r="E137" s="68" t="s">
        <v>1057</v>
      </c>
      <c r="F137" s="68" t="s">
        <v>335</v>
      </c>
      <c r="G137" s="48">
        <v>876</v>
      </c>
      <c r="H137" s="49" t="s">
        <v>373</v>
      </c>
      <c r="I137" s="49">
        <v>1</v>
      </c>
      <c r="J137" s="1" t="s">
        <v>381</v>
      </c>
      <c r="K137" s="1" t="s">
        <v>389</v>
      </c>
      <c r="L137" s="8"/>
      <c r="M137" s="173">
        <v>18430918.010000002</v>
      </c>
      <c r="N137" s="50" t="s">
        <v>505</v>
      </c>
      <c r="O137" s="8"/>
      <c r="P137" s="4" t="s">
        <v>1048</v>
      </c>
      <c r="Q137" s="1" t="s">
        <v>426</v>
      </c>
      <c r="R137" s="1" t="s">
        <v>429</v>
      </c>
      <c r="S137" s="9"/>
      <c r="T137" s="50"/>
      <c r="U137" s="1" t="s">
        <v>435</v>
      </c>
      <c r="V137" s="8" t="s">
        <v>435</v>
      </c>
      <c r="W137" s="1" t="s">
        <v>435</v>
      </c>
      <c r="X137" s="1" t="s">
        <v>1049</v>
      </c>
      <c r="Y137" s="1" t="s">
        <v>436</v>
      </c>
      <c r="Z137" s="4" t="s">
        <v>456</v>
      </c>
      <c r="AA137" s="173">
        <v>15359098.34</v>
      </c>
      <c r="AB137" s="173">
        <v>18430918.007999998</v>
      </c>
      <c r="AC137" s="216">
        <v>15359098.34</v>
      </c>
      <c r="AD137" s="190">
        <v>18430918.010000002</v>
      </c>
      <c r="AE137" s="1" t="s">
        <v>457</v>
      </c>
      <c r="AF137" s="1">
        <v>13</v>
      </c>
      <c r="AG137" s="11" t="s">
        <v>1050</v>
      </c>
      <c r="AH137" s="50" t="s">
        <v>436</v>
      </c>
      <c r="AI137" s="8" t="s">
        <v>468</v>
      </c>
      <c r="AJ137" s="1"/>
      <c r="AK137" s="4" t="s">
        <v>480</v>
      </c>
      <c r="AL137" s="29"/>
      <c r="AM137" s="1" t="s">
        <v>481</v>
      </c>
      <c r="AN137" s="216">
        <v>15359098.34</v>
      </c>
      <c r="AO137" s="1" t="s">
        <v>482</v>
      </c>
      <c r="AP137" s="4" t="s">
        <v>1024</v>
      </c>
      <c r="AQ137" s="1" t="s">
        <v>436</v>
      </c>
      <c r="AR137" s="52"/>
      <c r="AS137" s="29"/>
      <c r="AT137" s="29"/>
      <c r="AU137" s="29"/>
      <c r="AV137" s="53">
        <v>31807094823</v>
      </c>
      <c r="AW137" s="82">
        <v>43404</v>
      </c>
      <c r="AX137" s="98" t="s">
        <v>1051</v>
      </c>
      <c r="AY137" s="4" t="s">
        <v>1052</v>
      </c>
      <c r="AZ137" s="29"/>
      <c r="BA137" s="29"/>
      <c r="BB137" s="200">
        <v>15359098.34</v>
      </c>
      <c r="BC137" s="173">
        <v>18430918.010000002</v>
      </c>
      <c r="BD137" s="213">
        <v>15359098.34</v>
      </c>
      <c r="BE137" s="200">
        <v>18430918.010000002</v>
      </c>
      <c r="BF137" s="8" t="s">
        <v>436</v>
      </c>
      <c r="BG137" s="8" t="s">
        <v>436</v>
      </c>
      <c r="BH137" s="70">
        <v>43439</v>
      </c>
      <c r="BI137" s="1" t="s">
        <v>1386</v>
      </c>
      <c r="BJ137" s="58">
        <v>1</v>
      </c>
      <c r="BK137" s="58">
        <v>0</v>
      </c>
      <c r="BL137" s="58">
        <v>0</v>
      </c>
      <c r="BM137" s="2" t="s">
        <v>493</v>
      </c>
      <c r="BN137" s="8">
        <v>0</v>
      </c>
      <c r="BO137" s="8">
        <v>0</v>
      </c>
      <c r="BP137" s="29"/>
      <c r="BQ137" s="29"/>
      <c r="BR137" s="209">
        <v>15359098.34</v>
      </c>
      <c r="BS137" s="200">
        <v>18430918.010000002</v>
      </c>
      <c r="BT137" s="190">
        <v>15359098.341666669</v>
      </c>
      <c r="BU137" s="200">
        <v>18430918.010000002</v>
      </c>
      <c r="BV137" s="1" t="s">
        <v>1053</v>
      </c>
      <c r="BW137" s="4">
        <v>7725703846</v>
      </c>
      <c r="BX137" s="1" t="s">
        <v>576</v>
      </c>
      <c r="BY137" s="11">
        <v>43459</v>
      </c>
      <c r="BZ137" s="4" t="s">
        <v>1058</v>
      </c>
      <c r="CA137" s="69"/>
      <c r="CB137" s="2"/>
      <c r="CC137" s="69"/>
      <c r="CD137" s="2"/>
      <c r="CE137" s="209">
        <f t="shared" si="40"/>
        <v>15359098.341666669</v>
      </c>
      <c r="CF137" s="200">
        <v>18430918.010000002</v>
      </c>
      <c r="CG137" s="209">
        <f t="shared" si="41"/>
        <v>15359098.341666669</v>
      </c>
      <c r="CH137" s="200">
        <v>18430918.010000002</v>
      </c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1" t="s">
        <v>496</v>
      </c>
      <c r="CT137" s="5" t="s">
        <v>1059</v>
      </c>
      <c r="CU137" s="29"/>
      <c r="CV137" s="29"/>
      <c r="CW137" s="29"/>
      <c r="CX137" s="29"/>
    </row>
    <row r="138" spans="1:180" s="16" customFormat="1" ht="36" customHeight="1" x14ac:dyDescent="0.2">
      <c r="A138" s="47" t="s">
        <v>1060</v>
      </c>
      <c r="B138" s="8">
        <v>181</v>
      </c>
      <c r="C138" s="68" t="s">
        <v>206</v>
      </c>
      <c r="D138" s="68" t="s">
        <v>254</v>
      </c>
      <c r="E138" s="68" t="s">
        <v>1061</v>
      </c>
      <c r="F138" s="68" t="s">
        <v>335</v>
      </c>
      <c r="G138" s="48">
        <v>876</v>
      </c>
      <c r="H138" s="49" t="s">
        <v>373</v>
      </c>
      <c r="I138" s="49">
        <v>1</v>
      </c>
      <c r="J138" s="1" t="s">
        <v>382</v>
      </c>
      <c r="K138" s="1" t="s">
        <v>390</v>
      </c>
      <c r="L138" s="8"/>
      <c r="M138" s="173">
        <v>3165162.73</v>
      </c>
      <c r="N138" s="50" t="s">
        <v>505</v>
      </c>
      <c r="O138" s="8"/>
      <c r="P138" s="4" t="s">
        <v>1048</v>
      </c>
      <c r="Q138" s="1" t="s">
        <v>426</v>
      </c>
      <c r="R138" s="1" t="s">
        <v>429</v>
      </c>
      <c r="S138" s="9"/>
      <c r="T138" s="50"/>
      <c r="U138" s="1" t="s">
        <v>435</v>
      </c>
      <c r="V138" s="8" t="s">
        <v>435</v>
      </c>
      <c r="W138" s="1" t="s">
        <v>435</v>
      </c>
      <c r="X138" s="1" t="s">
        <v>1049</v>
      </c>
      <c r="Y138" s="1" t="s">
        <v>436</v>
      </c>
      <c r="Z138" s="4" t="s">
        <v>456</v>
      </c>
      <c r="AA138" s="173">
        <v>2637635.61</v>
      </c>
      <c r="AB138" s="173">
        <v>3165162.7319999998</v>
      </c>
      <c r="AC138" s="216">
        <v>2637635.61</v>
      </c>
      <c r="AD138" s="190">
        <v>3165162.73</v>
      </c>
      <c r="AE138" s="1" t="s">
        <v>457</v>
      </c>
      <c r="AF138" s="1">
        <v>13</v>
      </c>
      <c r="AG138" s="11" t="s">
        <v>1050</v>
      </c>
      <c r="AH138" s="50" t="s">
        <v>436</v>
      </c>
      <c r="AI138" s="8" t="s">
        <v>468</v>
      </c>
      <c r="AJ138" s="1"/>
      <c r="AK138" s="4" t="s">
        <v>480</v>
      </c>
      <c r="AL138" s="29"/>
      <c r="AM138" s="1" t="s">
        <v>481</v>
      </c>
      <c r="AN138" s="216">
        <v>2637635.61</v>
      </c>
      <c r="AO138" s="1" t="s">
        <v>482</v>
      </c>
      <c r="AP138" s="4" t="s">
        <v>1024</v>
      </c>
      <c r="AQ138" s="1" t="s">
        <v>436</v>
      </c>
      <c r="AR138" s="52"/>
      <c r="AS138" s="29"/>
      <c r="AT138" s="29"/>
      <c r="AU138" s="29"/>
      <c r="AV138" s="53">
        <v>31807094823</v>
      </c>
      <c r="AW138" s="82">
        <v>43404</v>
      </c>
      <c r="AX138" s="98" t="s">
        <v>1051</v>
      </c>
      <c r="AY138" s="4" t="s">
        <v>1052</v>
      </c>
      <c r="AZ138" s="29"/>
      <c r="BA138" s="29"/>
      <c r="BB138" s="200">
        <v>2637635.61</v>
      </c>
      <c r="BC138" s="173">
        <v>3165162.73</v>
      </c>
      <c r="BD138" s="213">
        <v>2637635.61</v>
      </c>
      <c r="BE138" s="200">
        <v>3165162.73</v>
      </c>
      <c r="BF138" s="8" t="s">
        <v>436</v>
      </c>
      <c r="BG138" s="8" t="s">
        <v>436</v>
      </c>
      <c r="BH138" s="70">
        <v>43439</v>
      </c>
      <c r="BI138" s="1" t="s">
        <v>1386</v>
      </c>
      <c r="BJ138" s="58">
        <v>1</v>
      </c>
      <c r="BK138" s="58">
        <v>0</v>
      </c>
      <c r="BL138" s="58">
        <v>0</v>
      </c>
      <c r="BM138" s="2" t="s">
        <v>493</v>
      </c>
      <c r="BN138" s="8">
        <v>0</v>
      </c>
      <c r="BO138" s="8">
        <v>0</v>
      </c>
      <c r="BP138" s="29"/>
      <c r="BQ138" s="29"/>
      <c r="BR138" s="209">
        <v>2637635.61</v>
      </c>
      <c r="BS138" s="200">
        <v>3165162.73</v>
      </c>
      <c r="BT138" s="191">
        <v>2637635.6083333334</v>
      </c>
      <c r="BU138" s="200">
        <v>3165162.73</v>
      </c>
      <c r="BV138" s="1" t="s">
        <v>1053</v>
      </c>
      <c r="BW138" s="4">
        <v>7725703846</v>
      </c>
      <c r="BX138" s="1" t="s">
        <v>576</v>
      </c>
      <c r="BY138" s="11">
        <v>43459</v>
      </c>
      <c r="BZ138" s="4" t="s">
        <v>1062</v>
      </c>
      <c r="CA138" s="6"/>
      <c r="CB138" s="3"/>
      <c r="CC138" s="6"/>
      <c r="CD138" s="3"/>
      <c r="CE138" s="209">
        <f t="shared" si="40"/>
        <v>3259665.1416666666</v>
      </c>
      <c r="CF138" s="200">
        <v>3911598.17</v>
      </c>
      <c r="CG138" s="209">
        <f t="shared" si="41"/>
        <v>3259665.1416666666</v>
      </c>
      <c r="CH138" s="200">
        <v>3911598.17</v>
      </c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1" t="s">
        <v>496</v>
      </c>
      <c r="CT138" s="5" t="s">
        <v>1063</v>
      </c>
      <c r="CU138" s="47"/>
      <c r="CV138" s="47"/>
      <c r="CW138" s="29"/>
      <c r="CX138" s="29"/>
    </row>
    <row r="139" spans="1:180" s="16" customFormat="1" ht="39" customHeight="1" x14ac:dyDescent="0.2">
      <c r="A139" s="47" t="s">
        <v>1064</v>
      </c>
      <c r="B139" s="8">
        <v>182</v>
      </c>
      <c r="C139" s="68" t="s">
        <v>206</v>
      </c>
      <c r="D139" s="68" t="s">
        <v>254</v>
      </c>
      <c r="E139" s="68" t="s">
        <v>1065</v>
      </c>
      <c r="F139" s="68" t="s">
        <v>335</v>
      </c>
      <c r="G139" s="48">
        <v>876</v>
      </c>
      <c r="H139" s="49" t="s">
        <v>373</v>
      </c>
      <c r="I139" s="49">
        <v>1</v>
      </c>
      <c r="J139" s="1">
        <v>60.07</v>
      </c>
      <c r="K139" s="1" t="s">
        <v>391</v>
      </c>
      <c r="L139" s="8"/>
      <c r="M139" s="173">
        <v>3762260.32</v>
      </c>
      <c r="N139" s="50" t="s">
        <v>505</v>
      </c>
      <c r="O139" s="8"/>
      <c r="P139" s="4" t="s">
        <v>1048</v>
      </c>
      <c r="Q139" s="1" t="s">
        <v>426</v>
      </c>
      <c r="R139" s="1" t="s">
        <v>429</v>
      </c>
      <c r="S139" s="9"/>
      <c r="T139" s="50"/>
      <c r="U139" s="1" t="s">
        <v>435</v>
      </c>
      <c r="V139" s="8" t="s">
        <v>435</v>
      </c>
      <c r="W139" s="1" t="s">
        <v>435</v>
      </c>
      <c r="X139" s="1" t="s">
        <v>1049</v>
      </c>
      <c r="Y139" s="1" t="s">
        <v>436</v>
      </c>
      <c r="Z139" s="4" t="s">
        <v>456</v>
      </c>
      <c r="AA139" s="173">
        <v>3135216.93</v>
      </c>
      <c r="AB139" s="173">
        <v>3762260.32</v>
      </c>
      <c r="AC139" s="204">
        <v>3135216.93</v>
      </c>
      <c r="AD139" s="173">
        <v>3762260.32</v>
      </c>
      <c r="AE139" s="1" t="s">
        <v>457</v>
      </c>
      <c r="AF139" s="1">
        <v>13</v>
      </c>
      <c r="AG139" s="11" t="s">
        <v>1050</v>
      </c>
      <c r="AH139" s="8" t="s">
        <v>436</v>
      </c>
      <c r="AI139" s="8" t="s">
        <v>468</v>
      </c>
      <c r="AJ139" s="1"/>
      <c r="AK139" s="4" t="s">
        <v>480</v>
      </c>
      <c r="AL139" s="29"/>
      <c r="AM139" s="2" t="s">
        <v>481</v>
      </c>
      <c r="AN139" s="204">
        <v>3135216.93</v>
      </c>
      <c r="AO139" s="1" t="s">
        <v>482</v>
      </c>
      <c r="AP139" s="4" t="s">
        <v>1024</v>
      </c>
      <c r="AQ139" s="2" t="s">
        <v>436</v>
      </c>
      <c r="AR139" s="52"/>
      <c r="AS139" s="29"/>
      <c r="AT139" s="29"/>
      <c r="AU139" s="29"/>
      <c r="AV139" s="53">
        <v>31807094823</v>
      </c>
      <c r="AW139" s="82">
        <v>43404</v>
      </c>
      <c r="AX139" s="98" t="s">
        <v>1051</v>
      </c>
      <c r="AY139" s="4" t="s">
        <v>1052</v>
      </c>
      <c r="AZ139" s="29"/>
      <c r="BA139" s="29"/>
      <c r="BB139" s="200">
        <v>3135216.93</v>
      </c>
      <c r="BC139" s="173">
        <v>3762260.32</v>
      </c>
      <c r="BD139" s="173">
        <v>3135216.9333333331</v>
      </c>
      <c r="BE139" s="200">
        <v>3762260.32</v>
      </c>
      <c r="BF139" s="8" t="s">
        <v>436</v>
      </c>
      <c r="BG139" s="8" t="s">
        <v>436</v>
      </c>
      <c r="BH139" s="70">
        <v>43439</v>
      </c>
      <c r="BI139" s="1" t="s">
        <v>1386</v>
      </c>
      <c r="BJ139" s="58">
        <v>1</v>
      </c>
      <c r="BK139" s="58">
        <v>0</v>
      </c>
      <c r="BL139" s="58">
        <v>0</v>
      </c>
      <c r="BM139" s="2" t="s">
        <v>493</v>
      </c>
      <c r="BN139" s="8">
        <v>0</v>
      </c>
      <c r="BO139" s="8">
        <v>0</v>
      </c>
      <c r="BP139" s="29"/>
      <c r="BQ139" s="29"/>
      <c r="BR139" s="209">
        <v>3135216.93</v>
      </c>
      <c r="BS139" s="200">
        <v>3762260.32</v>
      </c>
      <c r="BT139" s="209">
        <v>3135216.9333333331</v>
      </c>
      <c r="BU139" s="200">
        <f>BS139</f>
        <v>3762260.32</v>
      </c>
      <c r="BV139" s="1" t="s">
        <v>1053</v>
      </c>
      <c r="BW139" s="4">
        <v>7725703846</v>
      </c>
      <c r="BX139" s="1" t="s">
        <v>576</v>
      </c>
      <c r="BY139" s="11">
        <v>43459</v>
      </c>
      <c r="BZ139" s="4" t="s">
        <v>1066</v>
      </c>
      <c r="CA139" s="6"/>
      <c r="CB139" s="2"/>
      <c r="CC139" s="6"/>
      <c r="CD139" s="2"/>
      <c r="CE139" s="209">
        <f t="shared" si="40"/>
        <v>3135216.9333333331</v>
      </c>
      <c r="CF139" s="200">
        <v>3762260.32</v>
      </c>
      <c r="CG139" s="209">
        <f t="shared" si="41"/>
        <v>3135216.9333333331</v>
      </c>
      <c r="CH139" s="200">
        <v>3762260.32</v>
      </c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1" t="s">
        <v>496</v>
      </c>
      <c r="CT139" s="5" t="s">
        <v>1067</v>
      </c>
      <c r="CU139" s="29"/>
      <c r="CV139" s="29"/>
      <c r="CW139" s="29"/>
      <c r="CX139" s="29"/>
    </row>
    <row r="140" spans="1:180" s="16" customFormat="1" ht="32.25" customHeight="1" x14ac:dyDescent="0.2">
      <c r="A140" s="47" t="s">
        <v>1083</v>
      </c>
      <c r="B140" s="8">
        <v>184</v>
      </c>
      <c r="C140" s="68" t="s">
        <v>241</v>
      </c>
      <c r="D140" s="68" t="s">
        <v>225</v>
      </c>
      <c r="E140" s="68" t="s">
        <v>1075</v>
      </c>
      <c r="F140" s="68" t="s">
        <v>354</v>
      </c>
      <c r="G140" s="48">
        <v>876</v>
      </c>
      <c r="H140" s="49" t="s">
        <v>373</v>
      </c>
      <c r="I140" s="49" t="s">
        <v>42</v>
      </c>
      <c r="J140" s="72">
        <v>60</v>
      </c>
      <c r="K140" s="1" t="s">
        <v>392</v>
      </c>
      <c r="L140" s="8"/>
      <c r="M140" s="190">
        <v>131186</v>
      </c>
      <c r="N140" s="50" t="s">
        <v>505</v>
      </c>
      <c r="O140" s="8"/>
      <c r="P140" s="4" t="s">
        <v>428</v>
      </c>
      <c r="Q140" s="49" t="s">
        <v>417</v>
      </c>
      <c r="R140" s="72" t="s">
        <v>430</v>
      </c>
      <c r="S140" s="9" t="s">
        <v>1202</v>
      </c>
      <c r="T140" s="5" t="s">
        <v>1203</v>
      </c>
      <c r="U140" s="1" t="s">
        <v>436</v>
      </c>
      <c r="V140" s="8" t="s">
        <v>435</v>
      </c>
      <c r="W140" s="1" t="s">
        <v>436</v>
      </c>
      <c r="X140" s="1" t="s">
        <v>826</v>
      </c>
      <c r="Y140" s="72" t="s">
        <v>453</v>
      </c>
      <c r="Z140" s="4" t="s">
        <v>456</v>
      </c>
      <c r="AA140" s="190">
        <v>131186</v>
      </c>
      <c r="AB140" s="190">
        <v>131186</v>
      </c>
      <c r="AC140" s="232">
        <v>131186</v>
      </c>
      <c r="AD140" s="232">
        <f>M140</f>
        <v>131186</v>
      </c>
      <c r="AE140" s="4" t="s">
        <v>458</v>
      </c>
      <c r="AF140" s="1" t="s">
        <v>436</v>
      </c>
      <c r="AG140" s="11">
        <v>43886</v>
      </c>
      <c r="AH140" s="50" t="s">
        <v>436</v>
      </c>
      <c r="AI140" s="8" t="s">
        <v>468</v>
      </c>
      <c r="AJ140" s="1" t="s">
        <v>472</v>
      </c>
      <c r="AK140" s="4" t="s">
        <v>480</v>
      </c>
      <c r="AL140" s="29"/>
      <c r="AM140" s="4" t="s">
        <v>481</v>
      </c>
      <c r="AN140" s="216">
        <f t="shared" ref="AN140:AN143" si="42">AC140</f>
        <v>131186</v>
      </c>
      <c r="AO140" s="72" t="s">
        <v>483</v>
      </c>
      <c r="AP140" s="68" t="s">
        <v>436</v>
      </c>
      <c r="AQ140" s="1" t="s">
        <v>436</v>
      </c>
      <c r="AR140" s="52"/>
      <c r="AS140" s="29"/>
      <c r="AT140" s="29"/>
      <c r="AU140" s="29"/>
      <c r="AV140" s="53"/>
      <c r="AW140" s="80"/>
      <c r="AX140" s="250"/>
      <c r="AY140" s="4"/>
      <c r="AZ140" s="29"/>
      <c r="BA140" s="29"/>
      <c r="BB140" s="189">
        <v>131186</v>
      </c>
      <c r="BC140" s="190">
        <v>131186</v>
      </c>
      <c r="BD140" s="190">
        <v>131186</v>
      </c>
      <c r="BE140" s="190">
        <v>131186</v>
      </c>
      <c r="BF140" s="8" t="s">
        <v>436</v>
      </c>
      <c r="BG140" s="8" t="s">
        <v>436</v>
      </c>
      <c r="BH140" s="81">
        <v>43866</v>
      </c>
      <c r="BI140" s="1" t="s">
        <v>1387</v>
      </c>
      <c r="BJ140" s="76">
        <v>1</v>
      </c>
      <c r="BK140" s="76">
        <v>0</v>
      </c>
      <c r="BL140" s="76">
        <v>0</v>
      </c>
      <c r="BM140" s="72" t="s">
        <v>430</v>
      </c>
      <c r="BN140" s="8">
        <v>0</v>
      </c>
      <c r="BO140" s="8">
        <v>0</v>
      </c>
      <c r="BP140" s="29"/>
      <c r="BQ140" s="29"/>
      <c r="BR140" s="189">
        <v>131186</v>
      </c>
      <c r="BS140" s="216">
        <v>131186</v>
      </c>
      <c r="BT140" s="189">
        <v>131186</v>
      </c>
      <c r="BU140" s="190">
        <v>131186</v>
      </c>
      <c r="BV140" s="1" t="s">
        <v>1202</v>
      </c>
      <c r="BW140" s="1">
        <v>7605016030</v>
      </c>
      <c r="BX140" s="1" t="s">
        <v>436</v>
      </c>
      <c r="BY140" s="11">
        <v>43866</v>
      </c>
      <c r="BZ140" s="160">
        <v>61620012210757</v>
      </c>
      <c r="CA140" s="69"/>
      <c r="CB140" s="69"/>
      <c r="CC140" s="74"/>
      <c r="CD140" s="69"/>
      <c r="CE140" s="190">
        <v>131186</v>
      </c>
      <c r="CF140" s="190">
        <v>131186</v>
      </c>
      <c r="CG140" s="189">
        <v>131186</v>
      </c>
      <c r="CH140" s="190">
        <v>131186</v>
      </c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1" t="s">
        <v>501</v>
      </c>
      <c r="CT140" s="29"/>
      <c r="CU140" s="29"/>
      <c r="CV140" s="29"/>
      <c r="CW140" s="29"/>
      <c r="CX140" s="29"/>
    </row>
    <row r="141" spans="1:180" s="16" customFormat="1" ht="31.5" customHeight="1" x14ac:dyDescent="0.2">
      <c r="A141" s="47" t="s">
        <v>1084</v>
      </c>
      <c r="B141" s="8">
        <v>185</v>
      </c>
      <c r="C141" s="68" t="s">
        <v>219</v>
      </c>
      <c r="D141" s="68" t="s">
        <v>261</v>
      </c>
      <c r="E141" s="68" t="s">
        <v>1071</v>
      </c>
      <c r="F141" s="47" t="s">
        <v>348</v>
      </c>
      <c r="G141" s="68">
        <v>362</v>
      </c>
      <c r="H141" s="1" t="s">
        <v>376</v>
      </c>
      <c r="I141" s="89">
        <v>11</v>
      </c>
      <c r="J141" s="1">
        <v>23</v>
      </c>
      <c r="K141" s="1" t="s">
        <v>1091</v>
      </c>
      <c r="L141" s="8"/>
      <c r="M141" s="173">
        <v>143000</v>
      </c>
      <c r="N141" s="50" t="s">
        <v>505</v>
      </c>
      <c r="O141" s="8"/>
      <c r="P141" s="1" t="s">
        <v>428</v>
      </c>
      <c r="Q141" s="1" t="s">
        <v>1072</v>
      </c>
      <c r="R141" s="1" t="s">
        <v>430</v>
      </c>
      <c r="S141" s="9" t="s">
        <v>1200</v>
      </c>
      <c r="T141" s="5" t="s">
        <v>1201</v>
      </c>
      <c r="U141" s="1" t="s">
        <v>436</v>
      </c>
      <c r="V141" s="8" t="s">
        <v>435</v>
      </c>
      <c r="W141" s="1" t="s">
        <v>436</v>
      </c>
      <c r="X141" s="1" t="s">
        <v>818</v>
      </c>
      <c r="Y141" s="1" t="s">
        <v>436</v>
      </c>
      <c r="Z141" s="4" t="s">
        <v>456</v>
      </c>
      <c r="AA141" s="173">
        <f>AB141/1.13</f>
        <v>126548.67256637169</v>
      </c>
      <c r="AB141" s="200">
        <v>143000</v>
      </c>
      <c r="AC141" s="231">
        <f>AA141</f>
        <v>126548.67256637169</v>
      </c>
      <c r="AD141" s="231">
        <f>AB141</f>
        <v>143000</v>
      </c>
      <c r="AE141" s="1" t="s">
        <v>458</v>
      </c>
      <c r="AF141" s="1" t="s">
        <v>462</v>
      </c>
      <c r="AG141" s="11">
        <v>43866</v>
      </c>
      <c r="AH141" s="50" t="s">
        <v>436</v>
      </c>
      <c r="AI141" s="8" t="s">
        <v>468</v>
      </c>
      <c r="AJ141" s="1" t="s">
        <v>477</v>
      </c>
      <c r="AK141" s="4" t="s">
        <v>480</v>
      </c>
      <c r="AL141" s="29"/>
      <c r="AM141" s="1" t="s">
        <v>481</v>
      </c>
      <c r="AN141" s="204">
        <f t="shared" si="42"/>
        <v>126548.67256637169</v>
      </c>
      <c r="AO141" s="1" t="s">
        <v>483</v>
      </c>
      <c r="AP141" s="4" t="s">
        <v>436</v>
      </c>
      <c r="AQ141" s="1" t="s">
        <v>436</v>
      </c>
      <c r="AR141" s="52"/>
      <c r="AS141" s="29"/>
      <c r="AT141" s="29"/>
      <c r="AU141" s="29"/>
      <c r="AV141" s="53"/>
      <c r="AW141" s="50"/>
      <c r="AX141" s="8"/>
      <c r="AY141" s="4"/>
      <c r="AZ141" s="29"/>
      <c r="BA141" s="29"/>
      <c r="BB141" s="185">
        <f>BC141/1.13</f>
        <v>126548.67256637169</v>
      </c>
      <c r="BC141" s="213">
        <v>143000</v>
      </c>
      <c r="BD141" s="185">
        <f>BE141/1.13</f>
        <v>126548.67256637169</v>
      </c>
      <c r="BE141" s="185">
        <v>143000</v>
      </c>
      <c r="BF141" s="8" t="s">
        <v>436</v>
      </c>
      <c r="BG141" s="8" t="s">
        <v>436</v>
      </c>
      <c r="BH141" s="70">
        <v>43866</v>
      </c>
      <c r="BI141" s="1" t="s">
        <v>1388</v>
      </c>
      <c r="BJ141" s="58">
        <v>1</v>
      </c>
      <c r="BK141" s="58">
        <v>0</v>
      </c>
      <c r="BL141" s="58">
        <v>0</v>
      </c>
      <c r="BM141" s="50" t="s">
        <v>700</v>
      </c>
      <c r="BN141" s="8">
        <v>0</v>
      </c>
      <c r="BO141" s="8">
        <v>0</v>
      </c>
      <c r="BP141" s="29"/>
      <c r="BQ141" s="29"/>
      <c r="BR141" s="173">
        <f>BS141/1.13</f>
        <v>126548.67256637169</v>
      </c>
      <c r="BS141" s="219">
        <v>143000</v>
      </c>
      <c r="BT141" s="173">
        <f>BU141/1.13</f>
        <v>126548.67256637169</v>
      </c>
      <c r="BU141" s="173">
        <v>143000</v>
      </c>
      <c r="BV141" s="1" t="s">
        <v>1200</v>
      </c>
      <c r="BW141" s="4" t="s">
        <v>1201</v>
      </c>
      <c r="BX141" s="1" t="s">
        <v>436</v>
      </c>
      <c r="BY141" s="11">
        <v>43866</v>
      </c>
      <c r="BZ141" s="4" t="s">
        <v>1199</v>
      </c>
      <c r="CA141" s="2"/>
      <c r="CB141" s="56"/>
      <c r="CC141" s="2"/>
      <c r="CD141" s="2"/>
      <c r="CE141" s="173">
        <f>CF141/1.13</f>
        <v>126548.67256637169</v>
      </c>
      <c r="CF141" s="185">
        <v>143000</v>
      </c>
      <c r="CG141" s="173">
        <f>CH141/1.13</f>
        <v>126548.67256637169</v>
      </c>
      <c r="CH141" s="173">
        <v>143000</v>
      </c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1" t="s">
        <v>499</v>
      </c>
      <c r="CT141" s="29"/>
      <c r="CU141" s="29"/>
      <c r="CV141" s="29"/>
      <c r="CW141" s="29"/>
      <c r="CX141" s="29"/>
    </row>
    <row r="142" spans="1:180" s="16" customFormat="1" ht="32.25" customHeight="1" x14ac:dyDescent="0.2">
      <c r="A142" s="50" t="s">
        <v>1085</v>
      </c>
      <c r="B142" s="8">
        <v>187</v>
      </c>
      <c r="C142" s="68" t="s">
        <v>241</v>
      </c>
      <c r="D142" s="68" t="s">
        <v>225</v>
      </c>
      <c r="E142" s="50" t="s">
        <v>1077</v>
      </c>
      <c r="F142" s="68" t="s">
        <v>354</v>
      </c>
      <c r="G142" s="48">
        <v>876</v>
      </c>
      <c r="H142" s="49" t="s">
        <v>373</v>
      </c>
      <c r="I142" s="49" t="s">
        <v>42</v>
      </c>
      <c r="J142" s="72">
        <v>60</v>
      </c>
      <c r="K142" s="1" t="s">
        <v>392</v>
      </c>
      <c r="L142" s="8"/>
      <c r="M142" s="190">
        <v>175200</v>
      </c>
      <c r="N142" s="50" t="s">
        <v>505</v>
      </c>
      <c r="O142" s="8"/>
      <c r="P142" s="4" t="s">
        <v>419</v>
      </c>
      <c r="Q142" s="49" t="s">
        <v>417</v>
      </c>
      <c r="R142" s="72" t="s">
        <v>431</v>
      </c>
      <c r="S142" s="9"/>
      <c r="T142" s="5"/>
      <c r="U142" s="72" t="s">
        <v>435</v>
      </c>
      <c r="V142" s="8" t="s">
        <v>435</v>
      </c>
      <c r="W142" s="72" t="s">
        <v>435</v>
      </c>
      <c r="X142" s="1" t="s">
        <v>822</v>
      </c>
      <c r="Y142" s="72" t="s">
        <v>453</v>
      </c>
      <c r="Z142" s="4" t="s">
        <v>456</v>
      </c>
      <c r="AA142" s="190">
        <f>AB142/1.2</f>
        <v>146000</v>
      </c>
      <c r="AB142" s="190">
        <v>175200</v>
      </c>
      <c r="AC142" s="169">
        <f>AD142/1.2</f>
        <v>146000</v>
      </c>
      <c r="AD142" s="169">
        <f>M142</f>
        <v>175200</v>
      </c>
      <c r="AE142" s="4" t="s">
        <v>457</v>
      </c>
      <c r="AF142" s="1">
        <v>44</v>
      </c>
      <c r="AG142" s="11">
        <v>43952</v>
      </c>
      <c r="AH142" s="50" t="s">
        <v>436</v>
      </c>
      <c r="AI142" s="8" t="s">
        <v>468</v>
      </c>
      <c r="AJ142" s="1"/>
      <c r="AK142" s="4" t="s">
        <v>1171</v>
      </c>
      <c r="AL142" s="29"/>
      <c r="AM142" s="4" t="s">
        <v>481</v>
      </c>
      <c r="AN142" s="210">
        <f t="shared" si="42"/>
        <v>146000</v>
      </c>
      <c r="AO142" s="72" t="s">
        <v>483</v>
      </c>
      <c r="AP142" s="164" t="s">
        <v>1280</v>
      </c>
      <c r="AQ142" s="1" t="s">
        <v>436</v>
      </c>
      <c r="AR142" s="52"/>
      <c r="AS142" s="29"/>
      <c r="AT142" s="29"/>
      <c r="AU142" s="29"/>
      <c r="AV142" s="53"/>
      <c r="AW142" s="80"/>
      <c r="AX142" s="166"/>
      <c r="AY142" s="4"/>
      <c r="AZ142" s="29"/>
      <c r="BA142" s="29"/>
      <c r="BB142" s="189">
        <v>0</v>
      </c>
      <c r="BC142" s="190">
        <v>0</v>
      </c>
      <c r="BD142" s="190">
        <v>0</v>
      </c>
      <c r="BE142" s="190">
        <v>0</v>
      </c>
      <c r="BF142" s="104" t="s">
        <v>436</v>
      </c>
      <c r="BG142" s="104" t="s">
        <v>436</v>
      </c>
      <c r="BH142" s="81"/>
      <c r="BI142" s="72"/>
      <c r="BJ142" s="76"/>
      <c r="BK142" s="76"/>
      <c r="BL142" s="76"/>
      <c r="BM142" s="72"/>
      <c r="BN142" s="29"/>
      <c r="BO142" s="29"/>
      <c r="BP142" s="29"/>
      <c r="BQ142" s="29"/>
      <c r="BR142" s="209">
        <v>0</v>
      </c>
      <c r="BS142" s="209">
        <v>0</v>
      </c>
      <c r="BT142" s="209">
        <v>0</v>
      </c>
      <c r="BU142" s="209">
        <v>0</v>
      </c>
      <c r="BV142" s="1"/>
      <c r="BW142" s="1"/>
      <c r="BX142" s="1"/>
      <c r="BY142" s="11"/>
      <c r="BZ142" s="1"/>
      <c r="CA142" s="69"/>
      <c r="CB142" s="69"/>
      <c r="CC142" s="74"/>
      <c r="CD142" s="69"/>
      <c r="CE142" s="209">
        <v>0</v>
      </c>
      <c r="CF142" s="209">
        <v>0</v>
      </c>
      <c r="CG142" s="209">
        <v>0</v>
      </c>
      <c r="CH142" s="209">
        <v>0</v>
      </c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1" t="s">
        <v>501</v>
      </c>
    </row>
    <row r="143" spans="1:180" s="16" customFormat="1" ht="25.5" customHeight="1" x14ac:dyDescent="0.2">
      <c r="A143" s="50" t="s">
        <v>1086</v>
      </c>
      <c r="B143" s="8">
        <v>188</v>
      </c>
      <c r="C143" s="68" t="s">
        <v>241</v>
      </c>
      <c r="D143" s="68" t="s">
        <v>225</v>
      </c>
      <c r="E143" s="50" t="s">
        <v>1278</v>
      </c>
      <c r="F143" s="68" t="s">
        <v>354</v>
      </c>
      <c r="G143" s="48">
        <v>876</v>
      </c>
      <c r="H143" s="49" t="s">
        <v>373</v>
      </c>
      <c r="I143" s="49" t="s">
        <v>42</v>
      </c>
      <c r="J143" s="72">
        <v>60</v>
      </c>
      <c r="K143" s="1" t="s">
        <v>392</v>
      </c>
      <c r="L143" s="8"/>
      <c r="M143" s="190">
        <v>290000</v>
      </c>
      <c r="N143" s="50" t="s">
        <v>505</v>
      </c>
      <c r="O143" s="8"/>
      <c r="P143" s="4" t="s">
        <v>422</v>
      </c>
      <c r="Q143" s="49" t="s">
        <v>1401</v>
      </c>
      <c r="R143" s="72" t="s">
        <v>430</v>
      </c>
      <c r="S143" s="129" t="s">
        <v>719</v>
      </c>
      <c r="T143" s="129">
        <v>1831173910</v>
      </c>
      <c r="U143" s="72" t="s">
        <v>435</v>
      </c>
      <c r="V143" s="8" t="s">
        <v>435</v>
      </c>
      <c r="W143" s="72" t="s">
        <v>436</v>
      </c>
      <c r="X143" s="1" t="s">
        <v>1279</v>
      </c>
      <c r="Y143" s="72" t="s">
        <v>453</v>
      </c>
      <c r="Z143" s="4" t="s">
        <v>456</v>
      </c>
      <c r="AA143" s="190">
        <v>290000</v>
      </c>
      <c r="AB143" s="209">
        <v>290000</v>
      </c>
      <c r="AC143" s="169">
        <v>290000</v>
      </c>
      <c r="AD143" s="169">
        <v>290000</v>
      </c>
      <c r="AE143" s="4" t="s">
        <v>457</v>
      </c>
      <c r="AF143" s="1">
        <v>44</v>
      </c>
      <c r="AG143" s="11">
        <v>44007</v>
      </c>
      <c r="AH143" s="50" t="s">
        <v>436</v>
      </c>
      <c r="AI143" s="8" t="s">
        <v>468</v>
      </c>
      <c r="AJ143" s="1" t="s">
        <v>471</v>
      </c>
      <c r="AK143" s="4" t="s">
        <v>1068</v>
      </c>
      <c r="AL143" s="29"/>
      <c r="AM143" s="4" t="s">
        <v>481</v>
      </c>
      <c r="AN143" s="210">
        <f t="shared" si="42"/>
        <v>290000</v>
      </c>
      <c r="AO143" s="72" t="s">
        <v>483</v>
      </c>
      <c r="AP143" s="68" t="s">
        <v>436</v>
      </c>
      <c r="AQ143" s="1" t="s">
        <v>436</v>
      </c>
      <c r="AR143" s="52"/>
      <c r="AS143" s="29"/>
      <c r="AT143" s="29"/>
      <c r="AU143" s="29"/>
      <c r="AV143" s="53"/>
      <c r="AW143" s="80"/>
      <c r="AX143" s="166"/>
      <c r="AY143" s="4"/>
      <c r="AZ143" s="29"/>
      <c r="BA143" s="29"/>
      <c r="BB143" s="185">
        <v>0</v>
      </c>
      <c r="BC143" s="173">
        <v>0</v>
      </c>
      <c r="BD143" s="173">
        <v>0</v>
      </c>
      <c r="BE143" s="173">
        <v>0</v>
      </c>
      <c r="BF143" s="29"/>
      <c r="BG143" s="29"/>
      <c r="BH143" s="81"/>
      <c r="BI143" s="72"/>
      <c r="BJ143" s="76"/>
      <c r="BK143" s="76"/>
      <c r="BL143" s="76"/>
      <c r="BM143" s="72"/>
      <c r="BN143" s="29"/>
      <c r="BO143" s="29"/>
      <c r="BP143" s="29"/>
      <c r="BQ143" s="29"/>
      <c r="BR143" s="190">
        <v>0</v>
      </c>
      <c r="BS143" s="173">
        <v>0</v>
      </c>
      <c r="BT143" s="217">
        <v>0</v>
      </c>
      <c r="BU143" s="173">
        <v>0</v>
      </c>
      <c r="BV143" s="1"/>
      <c r="BW143" s="1"/>
      <c r="BX143" s="1"/>
      <c r="BY143" s="11"/>
      <c r="BZ143" s="1"/>
      <c r="CA143" s="69"/>
      <c r="CB143" s="69"/>
      <c r="CC143" s="74"/>
      <c r="CD143" s="69"/>
      <c r="CE143" s="217">
        <v>0</v>
      </c>
      <c r="CF143" s="173">
        <v>0</v>
      </c>
      <c r="CG143" s="217">
        <v>0</v>
      </c>
      <c r="CH143" s="173">
        <v>0</v>
      </c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1" t="s">
        <v>501</v>
      </c>
      <c r="CT143" s="29"/>
      <c r="CU143" s="29"/>
      <c r="CV143" s="29"/>
      <c r="CW143" s="29"/>
      <c r="CX143" s="29"/>
    </row>
    <row r="144" spans="1:180" s="16" customFormat="1" ht="36" customHeight="1" x14ac:dyDescent="0.2">
      <c r="A144" s="48" t="s">
        <v>1087</v>
      </c>
      <c r="B144" s="48">
        <v>189</v>
      </c>
      <c r="C144" s="48" t="s">
        <v>223</v>
      </c>
      <c r="D144" s="48" t="s">
        <v>223</v>
      </c>
      <c r="E144" s="48" t="s">
        <v>988</v>
      </c>
      <c r="F144" s="48" t="s">
        <v>1079</v>
      </c>
      <c r="G144" s="48">
        <v>792</v>
      </c>
      <c r="H144" s="1" t="s">
        <v>699</v>
      </c>
      <c r="I144" s="49" t="s">
        <v>1080</v>
      </c>
      <c r="J144" s="49" t="s">
        <v>1081</v>
      </c>
      <c r="K144" s="1" t="s">
        <v>1092</v>
      </c>
      <c r="L144" s="8"/>
      <c r="M144" s="187">
        <v>655000</v>
      </c>
      <c r="N144" s="50" t="s">
        <v>505</v>
      </c>
      <c r="O144" s="8"/>
      <c r="P144" s="49" t="s">
        <v>428</v>
      </c>
      <c r="Q144" s="49" t="s">
        <v>417</v>
      </c>
      <c r="R144" s="49" t="s">
        <v>429</v>
      </c>
      <c r="S144" s="51"/>
      <c r="T144" s="5"/>
      <c r="U144" s="1" t="s">
        <v>435</v>
      </c>
      <c r="V144" s="8" t="s">
        <v>435</v>
      </c>
      <c r="W144" s="1" t="s">
        <v>435</v>
      </c>
      <c r="X144" s="1" t="s">
        <v>826</v>
      </c>
      <c r="Y144" s="4" t="s">
        <v>436</v>
      </c>
      <c r="Z144" s="4" t="s">
        <v>456</v>
      </c>
      <c r="AA144" s="173">
        <f>M144</f>
        <v>655000</v>
      </c>
      <c r="AB144" s="187">
        <f>M144</f>
        <v>655000</v>
      </c>
      <c r="AC144" s="183">
        <f>M144</f>
        <v>655000</v>
      </c>
      <c r="AD144" s="188">
        <f>M144</f>
        <v>655000</v>
      </c>
      <c r="AE144" s="4" t="s">
        <v>458</v>
      </c>
      <c r="AF144" s="4" t="s">
        <v>464</v>
      </c>
      <c r="AG144" s="11">
        <v>43905</v>
      </c>
      <c r="AH144" s="50" t="s">
        <v>436</v>
      </c>
      <c r="AI144" s="8" t="s">
        <v>468</v>
      </c>
      <c r="AJ144" s="1"/>
      <c r="AK144" s="4" t="s">
        <v>1171</v>
      </c>
      <c r="AL144" s="29"/>
      <c r="AM144" s="4" t="s">
        <v>481</v>
      </c>
      <c r="AN144" s="184">
        <f>AD144</f>
        <v>655000</v>
      </c>
      <c r="AO144" s="4" t="s">
        <v>483</v>
      </c>
      <c r="AP144" s="50" t="s">
        <v>1280</v>
      </c>
      <c r="AQ144" s="4" t="s">
        <v>436</v>
      </c>
      <c r="AR144" s="52"/>
      <c r="AS144" s="29"/>
      <c r="AT144" s="29"/>
      <c r="AU144" s="29"/>
      <c r="AV144" s="53"/>
      <c r="AW144" s="8"/>
      <c r="AX144" s="8"/>
      <c r="AY144" s="4"/>
      <c r="AZ144" s="29"/>
      <c r="BA144" s="29"/>
      <c r="BB144" s="200">
        <v>0</v>
      </c>
      <c r="BC144" s="187">
        <v>0</v>
      </c>
      <c r="BD144" s="187">
        <v>0</v>
      </c>
      <c r="BE144" s="200">
        <v>0</v>
      </c>
      <c r="BF144" s="29"/>
      <c r="BG144" s="29"/>
      <c r="BH144" s="57"/>
      <c r="BI144" s="1"/>
      <c r="BJ144" s="58"/>
      <c r="BK144" s="58"/>
      <c r="BL144" s="58"/>
      <c r="BM144" s="1"/>
      <c r="BN144" s="29"/>
      <c r="BO144" s="29"/>
      <c r="BP144" s="29"/>
      <c r="BQ144" s="29"/>
      <c r="BR144" s="200">
        <v>0</v>
      </c>
      <c r="BS144" s="205">
        <v>0</v>
      </c>
      <c r="BT144" s="187">
        <v>0</v>
      </c>
      <c r="BU144" s="200">
        <v>0</v>
      </c>
      <c r="BV144" s="4"/>
      <c r="BW144" s="4"/>
      <c r="BX144" s="4"/>
      <c r="BY144" s="11"/>
      <c r="BZ144" s="4"/>
      <c r="CA144" s="2"/>
      <c r="CB144" s="2"/>
      <c r="CC144" s="2"/>
      <c r="CD144" s="2"/>
      <c r="CE144" s="200">
        <v>0</v>
      </c>
      <c r="CF144" s="200">
        <v>0</v>
      </c>
      <c r="CG144" s="200">
        <v>0</v>
      </c>
      <c r="CH144" s="200">
        <v>0</v>
      </c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4" t="s">
        <v>499</v>
      </c>
      <c r="CT144" s="29"/>
      <c r="CU144" s="29"/>
      <c r="CV144" s="29"/>
      <c r="CW144" s="29"/>
      <c r="CX144" s="29"/>
    </row>
    <row r="145" spans="1:102" s="20" customFormat="1" ht="36.75" customHeight="1" x14ac:dyDescent="0.2">
      <c r="A145" s="50" t="s">
        <v>1137</v>
      </c>
      <c r="B145" s="8">
        <v>190</v>
      </c>
      <c r="C145" s="68" t="s">
        <v>217</v>
      </c>
      <c r="D145" s="68" t="s">
        <v>217</v>
      </c>
      <c r="E145" s="68" t="s">
        <v>328</v>
      </c>
      <c r="F145" s="68" t="s">
        <v>354</v>
      </c>
      <c r="G145" s="68">
        <v>876</v>
      </c>
      <c r="H145" s="50" t="s">
        <v>373</v>
      </c>
      <c r="I145" s="1">
        <v>1</v>
      </c>
      <c r="J145" s="72">
        <v>60</v>
      </c>
      <c r="K145" s="50" t="s">
        <v>392</v>
      </c>
      <c r="L145" s="29"/>
      <c r="M145" s="190">
        <f>AB145</f>
        <v>955200</v>
      </c>
      <c r="N145" s="50" t="s">
        <v>505</v>
      </c>
      <c r="O145" s="29"/>
      <c r="P145" s="49" t="s">
        <v>1138</v>
      </c>
      <c r="Q145" s="49" t="s">
        <v>754</v>
      </c>
      <c r="R145" s="50" t="s">
        <v>429</v>
      </c>
      <c r="S145" s="29"/>
      <c r="T145" s="50"/>
      <c r="U145" s="50" t="s">
        <v>435</v>
      </c>
      <c r="V145" s="50" t="s">
        <v>435</v>
      </c>
      <c r="W145" s="50" t="s">
        <v>435</v>
      </c>
      <c r="X145" s="1" t="s">
        <v>826</v>
      </c>
      <c r="Y145" s="50" t="s">
        <v>454</v>
      </c>
      <c r="Z145" s="50" t="s">
        <v>456</v>
      </c>
      <c r="AA145" s="192">
        <v>796000</v>
      </c>
      <c r="AB145" s="192">
        <f>AA145*1.2</f>
        <v>955200</v>
      </c>
      <c r="AC145" s="208">
        <v>796000</v>
      </c>
      <c r="AD145" s="208">
        <v>955200</v>
      </c>
      <c r="AE145" s="8" t="s">
        <v>457</v>
      </c>
      <c r="AF145" s="8">
        <v>15</v>
      </c>
      <c r="AG145" s="80">
        <v>43924</v>
      </c>
      <c r="AH145" s="50" t="s">
        <v>436</v>
      </c>
      <c r="AI145" s="8" t="s">
        <v>468</v>
      </c>
      <c r="AJ145" s="29"/>
      <c r="AK145" s="4" t="s">
        <v>480</v>
      </c>
      <c r="AL145" s="29"/>
      <c r="AM145" s="4" t="s">
        <v>481</v>
      </c>
      <c r="AN145" s="208">
        <v>796000</v>
      </c>
      <c r="AO145" s="50" t="s">
        <v>483</v>
      </c>
      <c r="AP145" s="50" t="s">
        <v>1280</v>
      </c>
      <c r="AQ145" s="50" t="s">
        <v>436</v>
      </c>
      <c r="AR145" s="29"/>
      <c r="AS145" s="29"/>
      <c r="AT145" s="29"/>
      <c r="AU145" s="29"/>
      <c r="AV145" s="53">
        <v>32008927929</v>
      </c>
      <c r="AW145" s="82">
        <v>43888</v>
      </c>
      <c r="AX145" s="98" t="s">
        <v>732</v>
      </c>
      <c r="AY145" s="50" t="s">
        <v>1221</v>
      </c>
      <c r="AZ145" s="29"/>
      <c r="BA145" s="29"/>
      <c r="BB145" s="192">
        <f>BC145/1.2</f>
        <v>795999.60000000009</v>
      </c>
      <c r="BC145" s="192">
        <v>955199.52</v>
      </c>
      <c r="BD145" s="209">
        <v>795999.6</v>
      </c>
      <c r="BE145" s="192">
        <v>955199.52</v>
      </c>
      <c r="BF145" s="8" t="s">
        <v>436</v>
      </c>
      <c r="BG145" s="8" t="s">
        <v>436</v>
      </c>
      <c r="BH145" s="80">
        <v>43907</v>
      </c>
      <c r="BI145" s="50" t="s">
        <v>1389</v>
      </c>
      <c r="BJ145" s="8">
        <v>2</v>
      </c>
      <c r="BK145" s="8">
        <v>1</v>
      </c>
      <c r="BL145" s="8">
        <v>0</v>
      </c>
      <c r="BM145" s="8" t="s">
        <v>1135</v>
      </c>
      <c r="BN145" s="8">
        <v>0</v>
      </c>
      <c r="BO145" s="8">
        <v>0</v>
      </c>
      <c r="BP145" s="8">
        <v>0</v>
      </c>
      <c r="BQ145" s="8">
        <v>0</v>
      </c>
      <c r="BR145" s="192">
        <v>795999.6</v>
      </c>
      <c r="BS145" s="192">
        <v>795999.6</v>
      </c>
      <c r="BT145" s="192">
        <v>795999.6</v>
      </c>
      <c r="BU145" s="192">
        <v>795999.6</v>
      </c>
      <c r="BV145" s="50" t="s">
        <v>1256</v>
      </c>
      <c r="BW145" s="5" t="s">
        <v>1257</v>
      </c>
      <c r="BX145" s="50" t="s">
        <v>583</v>
      </c>
      <c r="BY145" s="82">
        <v>43924</v>
      </c>
      <c r="BZ145" s="5" t="s">
        <v>1297</v>
      </c>
      <c r="CA145" s="8"/>
      <c r="CB145" s="8"/>
      <c r="CC145" s="8"/>
      <c r="CD145" s="8"/>
      <c r="CE145" s="192">
        <v>795999.6</v>
      </c>
      <c r="CF145" s="192">
        <v>795999.6</v>
      </c>
      <c r="CG145" s="192">
        <v>795999.6</v>
      </c>
      <c r="CH145" s="192">
        <v>795999.6</v>
      </c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50" t="s">
        <v>1139</v>
      </c>
      <c r="CT145" s="29"/>
      <c r="CU145" s="29"/>
      <c r="CV145" s="29"/>
      <c r="CW145" s="29"/>
      <c r="CX145" s="29"/>
    </row>
    <row r="146" spans="1:102" s="20" customFormat="1" ht="31.5" customHeight="1" x14ac:dyDescent="0.2">
      <c r="A146" s="50" t="s">
        <v>1177</v>
      </c>
      <c r="B146" s="50">
        <v>191</v>
      </c>
      <c r="C146" s="68" t="s">
        <v>1179</v>
      </c>
      <c r="D146" s="68" t="s">
        <v>1175</v>
      </c>
      <c r="E146" s="68" t="s">
        <v>1178</v>
      </c>
      <c r="F146" s="68" t="s">
        <v>354</v>
      </c>
      <c r="G146" s="68">
        <v>876</v>
      </c>
      <c r="H146" s="50" t="s">
        <v>373</v>
      </c>
      <c r="I146" s="1">
        <v>1</v>
      </c>
      <c r="J146" s="72">
        <v>60</v>
      </c>
      <c r="K146" s="50" t="s">
        <v>392</v>
      </c>
      <c r="L146" s="29"/>
      <c r="M146" s="190">
        <v>163800</v>
      </c>
      <c r="N146" s="50" t="s">
        <v>505</v>
      </c>
      <c r="O146" s="29"/>
      <c r="P146" s="49" t="s">
        <v>795</v>
      </c>
      <c r="Q146" s="49" t="s">
        <v>754</v>
      </c>
      <c r="R146" s="8" t="s">
        <v>430</v>
      </c>
      <c r="S146" s="50" t="s">
        <v>1186</v>
      </c>
      <c r="T146" s="158">
        <v>616508293632</v>
      </c>
      <c r="U146" s="1" t="s">
        <v>436</v>
      </c>
      <c r="V146" s="8" t="s">
        <v>435</v>
      </c>
      <c r="W146" s="1" t="s">
        <v>436</v>
      </c>
      <c r="X146" s="1" t="s">
        <v>1180</v>
      </c>
      <c r="Y146" s="4" t="s">
        <v>436</v>
      </c>
      <c r="Z146" s="50" t="s">
        <v>456</v>
      </c>
      <c r="AA146" s="200">
        <v>163800</v>
      </c>
      <c r="AB146" s="205">
        <v>163800</v>
      </c>
      <c r="AC146" s="231">
        <v>163800</v>
      </c>
      <c r="AD146" s="206">
        <v>163800</v>
      </c>
      <c r="AE146" s="8" t="s">
        <v>457</v>
      </c>
      <c r="AF146" s="4" t="s">
        <v>1176</v>
      </c>
      <c r="AG146" s="11">
        <v>43899</v>
      </c>
      <c r="AH146" s="29"/>
      <c r="AI146" s="8" t="s">
        <v>468</v>
      </c>
      <c r="AJ146" s="8" t="s">
        <v>471</v>
      </c>
      <c r="AK146" s="109" t="s">
        <v>480</v>
      </c>
      <c r="AL146" s="29"/>
      <c r="AM146" s="4" t="s">
        <v>481</v>
      </c>
      <c r="AN146" s="207">
        <v>163800</v>
      </c>
      <c r="AO146" s="50" t="s">
        <v>483</v>
      </c>
      <c r="AP146" s="50" t="s">
        <v>436</v>
      </c>
      <c r="AQ146" s="50" t="s">
        <v>436</v>
      </c>
      <c r="AR146" s="29"/>
      <c r="AS146" s="29"/>
      <c r="AT146" s="29"/>
      <c r="AU146" s="29"/>
      <c r="AV146" s="111"/>
      <c r="AW146" s="55"/>
      <c r="AX146" s="55"/>
      <c r="AY146" s="29"/>
      <c r="AZ146" s="29"/>
      <c r="BA146" s="29"/>
      <c r="BB146" s="192">
        <v>163800</v>
      </c>
      <c r="BC146" s="192">
        <v>163800</v>
      </c>
      <c r="BD146" s="192">
        <v>163800</v>
      </c>
      <c r="BE146" s="192">
        <v>163800</v>
      </c>
      <c r="BF146" s="8" t="s">
        <v>436</v>
      </c>
      <c r="BG146" s="8" t="s">
        <v>436</v>
      </c>
      <c r="BH146" s="80">
        <v>43892</v>
      </c>
      <c r="BI146" s="50" t="s">
        <v>1390</v>
      </c>
      <c r="BJ146" s="8">
        <v>1</v>
      </c>
      <c r="BK146" s="8">
        <v>0</v>
      </c>
      <c r="BL146" s="8">
        <v>0</v>
      </c>
      <c r="BM146" s="8" t="s">
        <v>430</v>
      </c>
      <c r="BN146" s="8">
        <v>0</v>
      </c>
      <c r="BO146" s="8">
        <v>0</v>
      </c>
      <c r="BP146" s="29"/>
      <c r="BQ146" s="29"/>
      <c r="BR146" s="192">
        <v>163800</v>
      </c>
      <c r="BS146" s="192">
        <v>163800</v>
      </c>
      <c r="BT146" s="192">
        <v>163800</v>
      </c>
      <c r="BU146" s="192">
        <v>163800</v>
      </c>
      <c r="BV146" s="50" t="s">
        <v>1242</v>
      </c>
      <c r="BW146" s="5" t="s">
        <v>1243</v>
      </c>
      <c r="BX146" s="50" t="s">
        <v>583</v>
      </c>
      <c r="BY146" s="82">
        <v>43892</v>
      </c>
      <c r="BZ146" s="5" t="s">
        <v>1244</v>
      </c>
      <c r="CA146" s="29"/>
      <c r="CB146" s="29"/>
      <c r="CC146" s="29"/>
      <c r="CD146" s="29"/>
      <c r="CE146" s="192">
        <v>163800</v>
      </c>
      <c r="CF146" s="192">
        <v>163800</v>
      </c>
      <c r="CG146" s="192">
        <v>163800</v>
      </c>
      <c r="CH146" s="192">
        <v>163800</v>
      </c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104" t="s">
        <v>502</v>
      </c>
      <c r="CT146" s="135"/>
      <c r="CU146" s="135"/>
      <c r="CV146" s="135"/>
      <c r="CW146" s="135"/>
      <c r="CX146" s="29"/>
    </row>
    <row r="147" spans="1:102" s="16" customFormat="1" ht="30.75" customHeight="1" x14ac:dyDescent="0.2">
      <c r="A147" s="47" t="s">
        <v>1185</v>
      </c>
      <c r="B147" s="8">
        <v>192</v>
      </c>
      <c r="C147" s="68" t="s">
        <v>1187</v>
      </c>
      <c r="D147" s="68" t="s">
        <v>1181</v>
      </c>
      <c r="E147" s="68" t="s">
        <v>1182</v>
      </c>
      <c r="F147" s="68" t="s">
        <v>344</v>
      </c>
      <c r="G147" s="48">
        <v>876</v>
      </c>
      <c r="H147" s="49" t="s">
        <v>373</v>
      </c>
      <c r="I147" s="49">
        <v>1</v>
      </c>
      <c r="J147" s="4">
        <v>60</v>
      </c>
      <c r="K147" s="1" t="s">
        <v>392</v>
      </c>
      <c r="L147" s="8"/>
      <c r="M147" s="173">
        <v>160000</v>
      </c>
      <c r="N147" s="50" t="s">
        <v>505</v>
      </c>
      <c r="O147" s="8"/>
      <c r="P147" s="49" t="s">
        <v>795</v>
      </c>
      <c r="Q147" s="4" t="s">
        <v>754</v>
      </c>
      <c r="R147" s="1" t="s">
        <v>430</v>
      </c>
      <c r="S147" s="9" t="s">
        <v>1183</v>
      </c>
      <c r="T147" s="5" t="s">
        <v>1184</v>
      </c>
      <c r="U147" s="1" t="s">
        <v>436</v>
      </c>
      <c r="V147" s="8" t="s">
        <v>435</v>
      </c>
      <c r="W147" s="1" t="s">
        <v>436</v>
      </c>
      <c r="X147" s="1" t="s">
        <v>1180</v>
      </c>
      <c r="Y147" s="1" t="s">
        <v>436</v>
      </c>
      <c r="Z147" s="4" t="s">
        <v>456</v>
      </c>
      <c r="AA147" s="185">
        <f>AB147/1.2</f>
        <v>133333.33333333334</v>
      </c>
      <c r="AB147" s="200">
        <v>160000</v>
      </c>
      <c r="AC147" s="293">
        <f>AD147/1.2</f>
        <v>133333.33333333334</v>
      </c>
      <c r="AD147" s="173">
        <v>160000</v>
      </c>
      <c r="AE147" s="1" t="s">
        <v>458</v>
      </c>
      <c r="AF147" s="1" t="s">
        <v>436</v>
      </c>
      <c r="AG147" s="11">
        <v>43899</v>
      </c>
      <c r="AH147" s="29"/>
      <c r="AI147" s="8" t="s">
        <v>468</v>
      </c>
      <c r="AJ147" s="1" t="s">
        <v>471</v>
      </c>
      <c r="AK147" s="109" t="s">
        <v>480</v>
      </c>
      <c r="AL147" s="29"/>
      <c r="AM147" s="4" t="s">
        <v>481</v>
      </c>
      <c r="AN147" s="293">
        <v>133333.32999999999</v>
      </c>
      <c r="AO147" s="1" t="s">
        <v>483</v>
      </c>
      <c r="AP147" s="4" t="s">
        <v>436</v>
      </c>
      <c r="AQ147" s="1" t="s">
        <v>436</v>
      </c>
      <c r="AR147" s="52"/>
      <c r="AS147" s="29"/>
      <c r="AT147" s="29"/>
      <c r="AU147" s="29"/>
      <c r="AV147" s="53"/>
      <c r="AW147" s="50"/>
      <c r="AX147" s="50"/>
      <c r="AY147" s="4"/>
      <c r="AZ147" s="29"/>
      <c r="BA147" s="29"/>
      <c r="BB147" s="185">
        <f>BC147/1.2</f>
        <v>133333.33333333334</v>
      </c>
      <c r="BC147" s="185">
        <v>160000</v>
      </c>
      <c r="BD147" s="185">
        <f>BE147/1.2</f>
        <v>133333.33333333334</v>
      </c>
      <c r="BE147" s="185">
        <v>160000</v>
      </c>
      <c r="BF147" s="8" t="s">
        <v>436</v>
      </c>
      <c r="BG147" s="8" t="s">
        <v>436</v>
      </c>
      <c r="BH147" s="81">
        <v>43907</v>
      </c>
      <c r="BI147" s="1" t="s">
        <v>1391</v>
      </c>
      <c r="BJ147" s="8">
        <v>1</v>
      </c>
      <c r="BK147" s="8">
        <v>0</v>
      </c>
      <c r="BL147" s="8">
        <v>0</v>
      </c>
      <c r="BM147" s="8" t="s">
        <v>430</v>
      </c>
      <c r="BN147" s="8">
        <v>0</v>
      </c>
      <c r="BO147" s="8">
        <v>0</v>
      </c>
      <c r="BP147" s="29"/>
      <c r="BQ147" s="29"/>
      <c r="BR147" s="173">
        <f>BS147/1.2</f>
        <v>133333.33333333334</v>
      </c>
      <c r="BS147" s="173">
        <v>160000</v>
      </c>
      <c r="BT147" s="173">
        <f>BU147/1.2</f>
        <v>133333.33333333334</v>
      </c>
      <c r="BU147" s="173">
        <v>160000</v>
      </c>
      <c r="BV147" s="1" t="s">
        <v>1245</v>
      </c>
      <c r="BW147" s="4" t="s">
        <v>1246</v>
      </c>
      <c r="BX147" s="1" t="s">
        <v>436</v>
      </c>
      <c r="BY147" s="11">
        <v>43907</v>
      </c>
      <c r="BZ147" s="4" t="s">
        <v>1247</v>
      </c>
      <c r="CA147" s="2"/>
      <c r="CB147" s="2"/>
      <c r="CC147" s="2"/>
      <c r="CD147" s="2"/>
      <c r="CE147" s="173">
        <f>CF147/1.2</f>
        <v>133333.33333333334</v>
      </c>
      <c r="CF147" s="173">
        <v>160000</v>
      </c>
      <c r="CG147" s="173">
        <f>CH147/1.2</f>
        <v>133333.33333333334</v>
      </c>
      <c r="CH147" s="173">
        <v>160000</v>
      </c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1" t="s">
        <v>502</v>
      </c>
      <c r="CT147" s="29"/>
      <c r="CU147" s="29"/>
      <c r="CV147" s="29"/>
      <c r="CW147" s="29"/>
      <c r="CX147" s="149"/>
    </row>
    <row r="148" spans="1:102" s="20" customFormat="1" ht="33.75" customHeight="1" x14ac:dyDescent="0.2">
      <c r="A148" s="47" t="s">
        <v>1188</v>
      </c>
      <c r="B148" s="8">
        <v>193</v>
      </c>
      <c r="C148" s="68" t="s">
        <v>250</v>
      </c>
      <c r="D148" s="68" t="s">
        <v>779</v>
      </c>
      <c r="E148" s="68" t="s">
        <v>761</v>
      </c>
      <c r="F148" s="68" t="s">
        <v>762</v>
      </c>
      <c r="G148" s="48" t="s">
        <v>372</v>
      </c>
      <c r="H148" s="49" t="s">
        <v>373</v>
      </c>
      <c r="I148" s="49">
        <v>1</v>
      </c>
      <c r="J148" s="72">
        <v>60</v>
      </c>
      <c r="K148" s="1" t="s">
        <v>392</v>
      </c>
      <c r="L148" s="8"/>
      <c r="M148" s="173">
        <v>215600</v>
      </c>
      <c r="N148" s="50" t="s">
        <v>505</v>
      </c>
      <c r="O148" s="8"/>
      <c r="P148" s="49" t="s">
        <v>795</v>
      </c>
      <c r="Q148" s="49" t="s">
        <v>764</v>
      </c>
      <c r="R148" s="8" t="s">
        <v>430</v>
      </c>
      <c r="S148" s="1" t="s">
        <v>1189</v>
      </c>
      <c r="T148" s="1">
        <v>6164224554</v>
      </c>
      <c r="U148" s="1" t="s">
        <v>436</v>
      </c>
      <c r="V148" s="8" t="s">
        <v>435</v>
      </c>
      <c r="W148" s="1" t="s">
        <v>436</v>
      </c>
      <c r="X148" s="1" t="s">
        <v>824</v>
      </c>
      <c r="Y148" s="1" t="s">
        <v>436</v>
      </c>
      <c r="Z148" s="4" t="s">
        <v>456</v>
      </c>
      <c r="AA148" s="173">
        <v>215600</v>
      </c>
      <c r="AB148" s="200">
        <v>215600</v>
      </c>
      <c r="AC148" s="231">
        <v>107800</v>
      </c>
      <c r="AD148" s="231">
        <v>107800</v>
      </c>
      <c r="AE148" s="1" t="s">
        <v>458</v>
      </c>
      <c r="AF148" s="1" t="s">
        <v>436</v>
      </c>
      <c r="AG148" s="80">
        <v>43915</v>
      </c>
      <c r="AH148" s="50" t="s">
        <v>436</v>
      </c>
      <c r="AI148" s="8" t="s">
        <v>468</v>
      </c>
      <c r="AJ148" s="1" t="s">
        <v>471</v>
      </c>
      <c r="AK148" s="4" t="s">
        <v>480</v>
      </c>
      <c r="AL148" s="29"/>
      <c r="AM148" s="4" t="s">
        <v>481</v>
      </c>
      <c r="AN148" s="204">
        <f>AD148</f>
        <v>107800</v>
      </c>
      <c r="AO148" s="72" t="s">
        <v>483</v>
      </c>
      <c r="AP148" s="4" t="s">
        <v>436</v>
      </c>
      <c r="AQ148" s="1" t="s">
        <v>436</v>
      </c>
      <c r="AR148" s="52"/>
      <c r="AS148" s="29"/>
      <c r="AT148" s="29"/>
      <c r="AU148" s="29"/>
      <c r="AV148" s="53"/>
      <c r="AW148" s="80"/>
      <c r="AX148" s="250"/>
      <c r="AY148" s="4"/>
      <c r="AZ148" s="29"/>
      <c r="BA148" s="29"/>
      <c r="BB148" s="185">
        <v>215600</v>
      </c>
      <c r="BC148" s="173">
        <v>215600</v>
      </c>
      <c r="BD148" s="185">
        <v>107800</v>
      </c>
      <c r="BE148" s="173">
        <v>107800</v>
      </c>
      <c r="BF148" s="8" t="s">
        <v>436</v>
      </c>
      <c r="BG148" s="8" t="s">
        <v>436</v>
      </c>
      <c r="BH148" s="11">
        <v>43908</v>
      </c>
      <c r="BI148" s="2" t="s">
        <v>1392</v>
      </c>
      <c r="BJ148" s="58">
        <v>1</v>
      </c>
      <c r="BK148" s="58">
        <v>0</v>
      </c>
      <c r="BL148" s="58">
        <v>0</v>
      </c>
      <c r="BM148" s="2" t="s">
        <v>430</v>
      </c>
      <c r="BN148" s="8">
        <v>0</v>
      </c>
      <c r="BO148" s="8">
        <v>0</v>
      </c>
      <c r="BP148" s="29"/>
      <c r="BQ148" s="29"/>
      <c r="BR148" s="173">
        <v>215600</v>
      </c>
      <c r="BS148" s="173">
        <v>215600</v>
      </c>
      <c r="BT148" s="173">
        <v>107800</v>
      </c>
      <c r="BU148" s="173">
        <v>107800</v>
      </c>
      <c r="BV148" s="1" t="s">
        <v>1189</v>
      </c>
      <c r="BW148" s="4" t="s">
        <v>1248</v>
      </c>
      <c r="BX148" s="1" t="s">
        <v>436</v>
      </c>
      <c r="BY148" s="11">
        <v>43908</v>
      </c>
      <c r="BZ148" s="4" t="s">
        <v>1238</v>
      </c>
      <c r="CA148" s="2"/>
      <c r="CB148" s="2"/>
      <c r="CC148" s="2"/>
      <c r="CD148" s="2"/>
      <c r="CE148" s="173">
        <v>215600</v>
      </c>
      <c r="CF148" s="173">
        <v>215600</v>
      </c>
      <c r="CG148" s="173">
        <v>107800</v>
      </c>
      <c r="CH148" s="173">
        <v>107800</v>
      </c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22" t="s">
        <v>496</v>
      </c>
      <c r="CT148" s="223"/>
      <c r="CU148" s="223"/>
      <c r="CV148" s="223"/>
      <c r="CW148" s="223"/>
      <c r="CX148" s="29"/>
    </row>
    <row r="149" spans="1:102" s="13" customFormat="1" ht="33.75" customHeight="1" x14ac:dyDescent="0.25">
      <c r="A149" s="50" t="s">
        <v>1190</v>
      </c>
      <c r="B149" s="8">
        <v>195</v>
      </c>
      <c r="C149" s="50" t="s">
        <v>229</v>
      </c>
      <c r="D149" s="50" t="s">
        <v>229</v>
      </c>
      <c r="E149" s="50" t="s">
        <v>1191</v>
      </c>
      <c r="F149" s="50" t="s">
        <v>1192</v>
      </c>
      <c r="G149" s="50">
        <v>876</v>
      </c>
      <c r="H149" s="50" t="s">
        <v>373</v>
      </c>
      <c r="I149" s="50">
        <v>1</v>
      </c>
      <c r="J149" s="50">
        <v>60</v>
      </c>
      <c r="K149" s="50" t="s">
        <v>392</v>
      </c>
      <c r="L149" s="50"/>
      <c r="M149" s="196">
        <v>132000</v>
      </c>
      <c r="N149" s="50" t="s">
        <v>505</v>
      </c>
      <c r="O149" s="50"/>
      <c r="P149" s="49" t="s">
        <v>795</v>
      </c>
      <c r="Q149" s="49" t="s">
        <v>764</v>
      </c>
      <c r="R149" s="8" t="s">
        <v>430</v>
      </c>
      <c r="S149" s="50" t="s">
        <v>1193</v>
      </c>
      <c r="T149" s="50">
        <v>6167075244</v>
      </c>
      <c r="U149" s="1" t="s">
        <v>436</v>
      </c>
      <c r="V149" s="8" t="s">
        <v>435</v>
      </c>
      <c r="W149" s="1" t="s">
        <v>436</v>
      </c>
      <c r="X149" s="1" t="s">
        <v>824</v>
      </c>
      <c r="Y149" s="1" t="s">
        <v>436</v>
      </c>
      <c r="Z149" s="4" t="s">
        <v>456</v>
      </c>
      <c r="AA149" s="196">
        <f>AB149/1.2</f>
        <v>110000</v>
      </c>
      <c r="AB149" s="196">
        <v>132000</v>
      </c>
      <c r="AC149" s="207">
        <f>AD149/1.2</f>
        <v>55000</v>
      </c>
      <c r="AD149" s="207">
        <v>66000</v>
      </c>
      <c r="AE149" s="50" t="s">
        <v>457</v>
      </c>
      <c r="AF149" s="50">
        <v>4</v>
      </c>
      <c r="AG149" s="80">
        <v>43912</v>
      </c>
      <c r="AH149" s="50" t="s">
        <v>436</v>
      </c>
      <c r="AI149" s="8" t="s">
        <v>468</v>
      </c>
      <c r="AJ149" s="1" t="s">
        <v>471</v>
      </c>
      <c r="AK149" s="4" t="s">
        <v>480</v>
      </c>
      <c r="AL149" s="50"/>
      <c r="AM149" s="4" t="s">
        <v>481</v>
      </c>
      <c r="AN149" s="207">
        <f t="shared" ref="AN149:AN153" si="43">AC149</f>
        <v>55000</v>
      </c>
      <c r="AO149" s="72" t="s">
        <v>483</v>
      </c>
      <c r="AP149" s="4" t="s">
        <v>436</v>
      </c>
      <c r="AQ149" s="1" t="s">
        <v>436</v>
      </c>
      <c r="AR149" s="50"/>
      <c r="AS149" s="50"/>
      <c r="AT149" s="50"/>
      <c r="AU149" s="50"/>
      <c r="AV149" s="86"/>
      <c r="AW149" s="82"/>
      <c r="AX149" s="250"/>
      <c r="AY149" s="50"/>
      <c r="AZ149" s="50"/>
      <c r="BA149" s="50"/>
      <c r="BB149" s="196">
        <f>BC149/1.2</f>
        <v>110000</v>
      </c>
      <c r="BC149" s="196">
        <v>132000</v>
      </c>
      <c r="BD149" s="196">
        <f>BE149/1.2</f>
        <v>110000</v>
      </c>
      <c r="BE149" s="196">
        <v>132000</v>
      </c>
      <c r="BF149" s="8" t="s">
        <v>436</v>
      </c>
      <c r="BG149" s="8" t="s">
        <v>436</v>
      </c>
      <c r="BH149" s="82">
        <v>43910</v>
      </c>
      <c r="BI149" s="50" t="s">
        <v>1393</v>
      </c>
      <c r="BJ149" s="50">
        <v>1</v>
      </c>
      <c r="BK149" s="50">
        <v>0</v>
      </c>
      <c r="BL149" s="50">
        <v>0</v>
      </c>
      <c r="BM149" s="50" t="s">
        <v>430</v>
      </c>
      <c r="BN149" s="8">
        <v>0</v>
      </c>
      <c r="BO149" s="8">
        <v>0</v>
      </c>
      <c r="BP149" s="50"/>
      <c r="BQ149" s="50"/>
      <c r="BR149" s="194">
        <v>110000</v>
      </c>
      <c r="BS149" s="194">
        <v>110000</v>
      </c>
      <c r="BT149" s="194">
        <v>110000</v>
      </c>
      <c r="BU149" s="194">
        <v>110000</v>
      </c>
      <c r="BV149" s="50" t="s">
        <v>1193</v>
      </c>
      <c r="BW149" s="5" t="s">
        <v>1239</v>
      </c>
      <c r="BX149" s="50" t="s">
        <v>616</v>
      </c>
      <c r="BY149" s="82">
        <v>43910</v>
      </c>
      <c r="BZ149" s="5" t="s">
        <v>1240</v>
      </c>
      <c r="CA149" s="14"/>
      <c r="CB149" s="14"/>
      <c r="CC149" s="14"/>
      <c r="CD149" s="14"/>
      <c r="CE149" s="194">
        <v>110000</v>
      </c>
      <c r="CF149" s="194">
        <v>110000</v>
      </c>
      <c r="CG149" s="194">
        <v>110000</v>
      </c>
      <c r="CH149" s="194">
        <v>110000</v>
      </c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116" t="s">
        <v>496</v>
      </c>
      <c r="CT149" s="116"/>
      <c r="CU149" s="116"/>
      <c r="CV149" s="116"/>
      <c r="CW149" s="116"/>
      <c r="CX149" s="50"/>
    </row>
    <row r="150" spans="1:102" s="16" customFormat="1" ht="31.5" customHeight="1" x14ac:dyDescent="0.2">
      <c r="A150" s="47" t="s">
        <v>1195</v>
      </c>
      <c r="B150" s="8">
        <v>199</v>
      </c>
      <c r="C150" s="68" t="s">
        <v>241</v>
      </c>
      <c r="D150" s="68" t="s">
        <v>225</v>
      </c>
      <c r="E150" s="68" t="s">
        <v>1197</v>
      </c>
      <c r="F150" s="68" t="s">
        <v>354</v>
      </c>
      <c r="G150" s="48">
        <v>876</v>
      </c>
      <c r="H150" s="49" t="s">
        <v>373</v>
      </c>
      <c r="I150" s="49" t="s">
        <v>42</v>
      </c>
      <c r="J150" s="72">
        <v>60</v>
      </c>
      <c r="K150" s="1" t="s">
        <v>392</v>
      </c>
      <c r="L150" s="8"/>
      <c r="M150" s="190">
        <v>211000</v>
      </c>
      <c r="N150" s="50" t="s">
        <v>505</v>
      </c>
      <c r="O150" s="8"/>
      <c r="P150" s="49" t="s">
        <v>420</v>
      </c>
      <c r="Q150" s="49" t="s">
        <v>417</v>
      </c>
      <c r="R150" s="72" t="s">
        <v>431</v>
      </c>
      <c r="S150" s="9"/>
      <c r="T150" s="5"/>
      <c r="U150" s="72" t="s">
        <v>435</v>
      </c>
      <c r="V150" s="8" t="s">
        <v>436</v>
      </c>
      <c r="W150" s="72" t="s">
        <v>435</v>
      </c>
      <c r="X150" s="1" t="s">
        <v>1082</v>
      </c>
      <c r="Y150" s="72" t="s">
        <v>453</v>
      </c>
      <c r="Z150" s="4" t="s">
        <v>456</v>
      </c>
      <c r="AA150" s="190">
        <f>AB150</f>
        <v>211000</v>
      </c>
      <c r="AB150" s="190">
        <f>M150</f>
        <v>211000</v>
      </c>
      <c r="AC150" s="169">
        <f>AD150</f>
        <v>211000</v>
      </c>
      <c r="AD150" s="169">
        <f>M150</f>
        <v>211000</v>
      </c>
      <c r="AE150" s="4" t="s">
        <v>457</v>
      </c>
      <c r="AF150" s="1">
        <v>69</v>
      </c>
      <c r="AG150" s="11">
        <v>44141</v>
      </c>
      <c r="AH150" s="50" t="s">
        <v>436</v>
      </c>
      <c r="AI150" s="8" t="s">
        <v>468</v>
      </c>
      <c r="AJ150" s="1"/>
      <c r="AK150" s="4" t="s">
        <v>1068</v>
      </c>
      <c r="AL150" s="29"/>
      <c r="AM150" s="4" t="s">
        <v>481</v>
      </c>
      <c r="AN150" s="210">
        <f t="shared" si="43"/>
        <v>211000</v>
      </c>
      <c r="AO150" s="72" t="s">
        <v>483</v>
      </c>
      <c r="AP150" s="164" t="s">
        <v>1280</v>
      </c>
      <c r="AQ150" s="1" t="s">
        <v>436</v>
      </c>
      <c r="AR150" s="52"/>
      <c r="AS150" s="29"/>
      <c r="AT150" s="29"/>
      <c r="AU150" s="29"/>
      <c r="AV150" s="53"/>
      <c r="AW150" s="80"/>
      <c r="AX150" s="166"/>
      <c r="AY150" s="4"/>
      <c r="AZ150" s="29"/>
      <c r="BA150" s="29"/>
      <c r="BB150" s="189">
        <v>0</v>
      </c>
      <c r="BC150" s="190">
        <v>0</v>
      </c>
      <c r="BD150" s="190">
        <v>0</v>
      </c>
      <c r="BE150" s="190">
        <v>0</v>
      </c>
      <c r="BF150" s="29"/>
      <c r="BG150" s="29"/>
      <c r="BH150" s="81"/>
      <c r="BI150" s="72"/>
      <c r="BJ150" s="76"/>
      <c r="BK150" s="76"/>
      <c r="BL150" s="76"/>
      <c r="BM150" s="72"/>
      <c r="BN150" s="29"/>
      <c r="BO150" s="29"/>
      <c r="BP150" s="29"/>
      <c r="BQ150" s="29"/>
      <c r="BR150" s="209">
        <v>0</v>
      </c>
      <c r="BS150" s="209">
        <v>0</v>
      </c>
      <c r="BT150" s="209">
        <v>0</v>
      </c>
      <c r="BU150" s="209">
        <v>0</v>
      </c>
      <c r="BV150" s="1"/>
      <c r="BW150" s="1"/>
      <c r="BX150" s="1"/>
      <c r="BY150" s="11"/>
      <c r="BZ150" s="1"/>
      <c r="CA150" s="69"/>
      <c r="CB150" s="69"/>
      <c r="CC150" s="74"/>
      <c r="CD150" s="69"/>
      <c r="CE150" s="209">
        <v>0</v>
      </c>
      <c r="CF150" s="209">
        <v>0</v>
      </c>
      <c r="CG150" s="209">
        <v>0</v>
      </c>
      <c r="CH150" s="209">
        <v>0</v>
      </c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1" t="s">
        <v>501</v>
      </c>
      <c r="CT150" s="29"/>
      <c r="CU150" s="29"/>
      <c r="CV150" s="29"/>
      <c r="CW150" s="29"/>
      <c r="CX150" s="29"/>
    </row>
    <row r="151" spans="1:102" s="16" customFormat="1" ht="36" customHeight="1" x14ac:dyDescent="0.2">
      <c r="A151" s="47" t="s">
        <v>1196</v>
      </c>
      <c r="B151" s="8">
        <v>200</v>
      </c>
      <c r="C151" s="68" t="s">
        <v>241</v>
      </c>
      <c r="D151" s="68" t="s">
        <v>225</v>
      </c>
      <c r="E151" s="68" t="s">
        <v>1263</v>
      </c>
      <c r="F151" s="68" t="s">
        <v>354</v>
      </c>
      <c r="G151" s="48">
        <v>876</v>
      </c>
      <c r="H151" s="49" t="s">
        <v>373</v>
      </c>
      <c r="I151" s="49" t="s">
        <v>42</v>
      </c>
      <c r="J151" s="72">
        <v>60</v>
      </c>
      <c r="K151" s="1" t="s">
        <v>392</v>
      </c>
      <c r="L151" s="8"/>
      <c r="M151" s="190">
        <v>280000</v>
      </c>
      <c r="N151" s="50" t="s">
        <v>505</v>
      </c>
      <c r="O151" s="8"/>
      <c r="P151" s="49" t="s">
        <v>420</v>
      </c>
      <c r="Q151" s="49" t="s">
        <v>417</v>
      </c>
      <c r="R151" s="72" t="s">
        <v>431</v>
      </c>
      <c r="S151" s="9"/>
      <c r="T151" s="5"/>
      <c r="U151" s="72" t="s">
        <v>435</v>
      </c>
      <c r="V151" s="8" t="s">
        <v>435</v>
      </c>
      <c r="W151" s="72" t="s">
        <v>435</v>
      </c>
      <c r="X151" s="1" t="s">
        <v>1082</v>
      </c>
      <c r="Y151" s="72" t="s">
        <v>453</v>
      </c>
      <c r="Z151" s="4" t="s">
        <v>456</v>
      </c>
      <c r="AA151" s="190">
        <f>AB151</f>
        <v>280000</v>
      </c>
      <c r="AB151" s="190">
        <f>M151</f>
        <v>280000</v>
      </c>
      <c r="AC151" s="169">
        <f>AD151</f>
        <v>280000</v>
      </c>
      <c r="AD151" s="169">
        <f>M151</f>
        <v>280000</v>
      </c>
      <c r="AE151" s="4" t="s">
        <v>457</v>
      </c>
      <c r="AF151" s="1">
        <v>69</v>
      </c>
      <c r="AG151" s="11">
        <v>43946</v>
      </c>
      <c r="AH151" s="50" t="s">
        <v>436</v>
      </c>
      <c r="AI151" s="8" t="s">
        <v>468</v>
      </c>
      <c r="AJ151" s="1"/>
      <c r="AK151" s="4" t="s">
        <v>1068</v>
      </c>
      <c r="AL151" s="29"/>
      <c r="AM151" s="4" t="s">
        <v>481</v>
      </c>
      <c r="AN151" s="210">
        <f t="shared" si="43"/>
        <v>280000</v>
      </c>
      <c r="AO151" s="72" t="s">
        <v>483</v>
      </c>
      <c r="AP151" s="50" t="s">
        <v>1280</v>
      </c>
      <c r="AQ151" s="1" t="s">
        <v>436</v>
      </c>
      <c r="AR151" s="52"/>
      <c r="AS151" s="29"/>
      <c r="AT151" s="29"/>
      <c r="AU151" s="29"/>
      <c r="AV151" s="53"/>
      <c r="AW151" s="80"/>
      <c r="AX151" s="166"/>
      <c r="AY151" s="4"/>
      <c r="AZ151" s="29"/>
      <c r="BA151" s="29"/>
      <c r="BB151" s="189">
        <v>0</v>
      </c>
      <c r="BC151" s="190">
        <v>0</v>
      </c>
      <c r="BD151" s="190">
        <v>0</v>
      </c>
      <c r="BE151" s="190">
        <v>0</v>
      </c>
      <c r="BF151" s="29"/>
      <c r="BG151" s="29"/>
      <c r="BH151" s="81"/>
      <c r="BI151" s="72"/>
      <c r="BJ151" s="76"/>
      <c r="BK151" s="76"/>
      <c r="BL151" s="76"/>
      <c r="BM151" s="72"/>
      <c r="BN151" s="29"/>
      <c r="BO151" s="29"/>
      <c r="BP151" s="29"/>
      <c r="BQ151" s="29"/>
      <c r="BR151" s="209">
        <v>0</v>
      </c>
      <c r="BS151" s="209">
        <v>0</v>
      </c>
      <c r="BT151" s="209">
        <v>0</v>
      </c>
      <c r="BU151" s="209">
        <v>0</v>
      </c>
      <c r="BV151" s="1"/>
      <c r="BW151" s="1"/>
      <c r="BX151" s="1"/>
      <c r="BY151" s="11"/>
      <c r="BZ151" s="1"/>
      <c r="CA151" s="69"/>
      <c r="CB151" s="69"/>
      <c r="CC151" s="74"/>
      <c r="CD151" s="69"/>
      <c r="CE151" s="209">
        <v>0</v>
      </c>
      <c r="CF151" s="209">
        <v>0</v>
      </c>
      <c r="CG151" s="209">
        <v>0</v>
      </c>
      <c r="CH151" s="209">
        <v>0</v>
      </c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1" t="s">
        <v>501</v>
      </c>
      <c r="CT151" s="29"/>
      <c r="CU151" s="29"/>
      <c r="CV151" s="29"/>
      <c r="CW151" s="29"/>
      <c r="CX151" s="29"/>
    </row>
    <row r="152" spans="1:102" s="16" customFormat="1" ht="28.5" customHeight="1" x14ac:dyDescent="0.2">
      <c r="A152" s="47" t="s">
        <v>1258</v>
      </c>
      <c r="B152" s="8">
        <v>203</v>
      </c>
      <c r="C152" s="68" t="s">
        <v>1261</v>
      </c>
      <c r="D152" s="120" t="s">
        <v>1262</v>
      </c>
      <c r="E152" s="68" t="s">
        <v>868</v>
      </c>
      <c r="F152" s="68" t="s">
        <v>359</v>
      </c>
      <c r="G152" s="48">
        <v>876</v>
      </c>
      <c r="H152" s="49" t="s">
        <v>373</v>
      </c>
      <c r="I152" s="49">
        <v>1</v>
      </c>
      <c r="J152" s="72" t="s">
        <v>1128</v>
      </c>
      <c r="K152" s="1" t="s">
        <v>391</v>
      </c>
      <c r="L152" s="8"/>
      <c r="M152" s="190">
        <v>240000</v>
      </c>
      <c r="N152" s="50" t="s">
        <v>505</v>
      </c>
      <c r="O152" s="8"/>
      <c r="P152" s="49" t="s">
        <v>420</v>
      </c>
      <c r="Q152" s="49" t="s">
        <v>417</v>
      </c>
      <c r="R152" s="72" t="s">
        <v>430</v>
      </c>
      <c r="S152" s="9" t="s">
        <v>1259</v>
      </c>
      <c r="T152" s="5" t="s">
        <v>1260</v>
      </c>
      <c r="U152" s="72" t="s">
        <v>436</v>
      </c>
      <c r="V152" s="8" t="s">
        <v>436</v>
      </c>
      <c r="W152" s="72" t="s">
        <v>436</v>
      </c>
      <c r="X152" s="1" t="s">
        <v>1082</v>
      </c>
      <c r="Y152" s="72" t="s">
        <v>454</v>
      </c>
      <c r="Z152" s="4" t="s">
        <v>456</v>
      </c>
      <c r="AA152" s="190">
        <f>AB152/1.2</f>
        <v>200000</v>
      </c>
      <c r="AB152" s="209">
        <v>240000</v>
      </c>
      <c r="AC152" s="169">
        <f>AD152/1.2</f>
        <v>200000</v>
      </c>
      <c r="AD152" s="169">
        <f>M152</f>
        <v>240000</v>
      </c>
      <c r="AE152" s="4" t="s">
        <v>457</v>
      </c>
      <c r="AF152" s="1">
        <v>19</v>
      </c>
      <c r="AG152" s="11">
        <v>44101</v>
      </c>
      <c r="AH152" s="50" t="s">
        <v>436</v>
      </c>
      <c r="AI152" s="8" t="s">
        <v>468</v>
      </c>
      <c r="AJ152" s="1" t="s">
        <v>471</v>
      </c>
      <c r="AK152" s="4" t="s">
        <v>1068</v>
      </c>
      <c r="AL152" s="50" t="s">
        <v>1214</v>
      </c>
      <c r="AM152" s="1" t="s">
        <v>481</v>
      </c>
      <c r="AN152" s="210">
        <f t="shared" si="43"/>
        <v>200000</v>
      </c>
      <c r="AO152" s="72" t="s">
        <v>483</v>
      </c>
      <c r="AP152" s="4" t="s">
        <v>436</v>
      </c>
      <c r="AQ152" s="4" t="s">
        <v>436</v>
      </c>
      <c r="AR152" s="52"/>
      <c r="AS152" s="29"/>
      <c r="AT152" s="29"/>
      <c r="AU152" s="29"/>
      <c r="AV152" s="53"/>
      <c r="AW152" s="80"/>
      <c r="AX152" s="54"/>
      <c r="AY152" s="4"/>
      <c r="AZ152" s="29"/>
      <c r="BA152" s="29"/>
      <c r="BB152" s="185">
        <v>0</v>
      </c>
      <c r="BC152" s="173">
        <v>0</v>
      </c>
      <c r="BD152" s="173">
        <v>0</v>
      </c>
      <c r="BE152" s="173">
        <v>0</v>
      </c>
      <c r="BF152" s="29"/>
      <c r="BG152" s="29"/>
      <c r="BH152" s="81"/>
      <c r="BI152" s="1"/>
      <c r="BJ152" s="76"/>
      <c r="BK152" s="76"/>
      <c r="BL152" s="76"/>
      <c r="BM152" s="72"/>
      <c r="BN152" s="8"/>
      <c r="BO152" s="8"/>
      <c r="BP152" s="29"/>
      <c r="BQ152" s="29"/>
      <c r="BR152" s="190">
        <v>0</v>
      </c>
      <c r="BS152" s="173">
        <v>0</v>
      </c>
      <c r="BT152" s="217">
        <v>0</v>
      </c>
      <c r="BU152" s="173">
        <v>0</v>
      </c>
      <c r="BV152" s="1"/>
      <c r="BW152" s="1"/>
      <c r="BX152" s="1"/>
      <c r="BY152" s="11"/>
      <c r="BZ152" s="1"/>
      <c r="CA152" s="69"/>
      <c r="CB152" s="69"/>
      <c r="CC152" s="74"/>
      <c r="CD152" s="69"/>
      <c r="CE152" s="217">
        <v>0</v>
      </c>
      <c r="CF152" s="173">
        <v>0</v>
      </c>
      <c r="CG152" s="217">
        <v>0</v>
      </c>
      <c r="CH152" s="173">
        <v>0</v>
      </c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4" t="s">
        <v>496</v>
      </c>
      <c r="CT152" s="29"/>
      <c r="CU152" s="29"/>
      <c r="CV152" s="29"/>
      <c r="CW152" s="29"/>
      <c r="CX152" s="29"/>
    </row>
    <row r="153" spans="1:102" s="13" customFormat="1" ht="22.5" customHeight="1" x14ac:dyDescent="0.25">
      <c r="A153" s="50" t="s">
        <v>1267</v>
      </c>
      <c r="B153" s="50">
        <v>205</v>
      </c>
      <c r="C153" s="50" t="s">
        <v>1264</v>
      </c>
      <c r="D153" s="50" t="s">
        <v>1265</v>
      </c>
      <c r="E153" s="50" t="s">
        <v>1266</v>
      </c>
      <c r="F153" s="68" t="s">
        <v>354</v>
      </c>
      <c r="G153" s="48">
        <v>876</v>
      </c>
      <c r="H153" s="49" t="s">
        <v>373</v>
      </c>
      <c r="I153" s="49" t="s">
        <v>42</v>
      </c>
      <c r="J153" s="72">
        <v>60</v>
      </c>
      <c r="K153" s="1" t="s">
        <v>392</v>
      </c>
      <c r="L153" s="50"/>
      <c r="M153" s="196">
        <v>116000</v>
      </c>
      <c r="N153" s="50" t="s">
        <v>505</v>
      </c>
      <c r="O153" s="50"/>
      <c r="P153" s="49" t="s">
        <v>419</v>
      </c>
      <c r="Q153" s="49" t="s">
        <v>421</v>
      </c>
      <c r="R153" s="50" t="s">
        <v>430</v>
      </c>
      <c r="S153" s="50" t="s">
        <v>1273</v>
      </c>
      <c r="T153" s="165">
        <v>612104106840</v>
      </c>
      <c r="U153" s="1" t="s">
        <v>436</v>
      </c>
      <c r="V153" s="8" t="s">
        <v>435</v>
      </c>
      <c r="W153" s="1" t="s">
        <v>436</v>
      </c>
      <c r="X153" s="1" t="s">
        <v>876</v>
      </c>
      <c r="Y153" s="50" t="s">
        <v>454</v>
      </c>
      <c r="Z153" s="4" t="s">
        <v>456</v>
      </c>
      <c r="AA153" s="196">
        <f>AB153/1.2</f>
        <v>96666.666666666672</v>
      </c>
      <c r="AB153" s="196">
        <v>116000</v>
      </c>
      <c r="AC153" s="207">
        <f>AD153/1.2</f>
        <v>96666.666666666672</v>
      </c>
      <c r="AD153" s="207">
        <v>116000</v>
      </c>
      <c r="AE153" s="4" t="s">
        <v>458</v>
      </c>
      <c r="AF153" s="50">
        <v>70</v>
      </c>
      <c r="AG153" s="82">
        <v>43927</v>
      </c>
      <c r="AH153" s="50" t="s">
        <v>436</v>
      </c>
      <c r="AI153" s="8" t="s">
        <v>468</v>
      </c>
      <c r="AJ153" s="50" t="s">
        <v>471</v>
      </c>
      <c r="AK153" s="50" t="s">
        <v>480</v>
      </c>
      <c r="AL153" s="50"/>
      <c r="AM153" s="4" t="s">
        <v>481</v>
      </c>
      <c r="AN153" s="207">
        <f t="shared" si="43"/>
        <v>96666.666666666672</v>
      </c>
      <c r="AO153" s="72" t="s">
        <v>483</v>
      </c>
      <c r="AP153" s="68" t="s">
        <v>436</v>
      </c>
      <c r="AQ153" s="1" t="s">
        <v>436</v>
      </c>
      <c r="AR153" s="50"/>
      <c r="AS153" s="50"/>
      <c r="AT153" s="50"/>
      <c r="AU153" s="50"/>
      <c r="AV153" s="86"/>
      <c r="AW153" s="50"/>
      <c r="AX153" s="50"/>
      <c r="AY153" s="50"/>
      <c r="AZ153" s="50"/>
      <c r="BA153" s="50"/>
      <c r="BB153" s="196">
        <f>BC153/1.2</f>
        <v>96666.666666666672</v>
      </c>
      <c r="BC153" s="196">
        <v>116000</v>
      </c>
      <c r="BD153" s="196">
        <f>BE153/1.2</f>
        <v>96666.666666666672</v>
      </c>
      <c r="BE153" s="196">
        <v>116000</v>
      </c>
      <c r="BF153" s="50" t="s">
        <v>436</v>
      </c>
      <c r="BG153" s="50" t="s">
        <v>436</v>
      </c>
      <c r="BH153" s="82">
        <v>43922</v>
      </c>
      <c r="BI153" s="50" t="s">
        <v>1394</v>
      </c>
      <c r="BJ153" s="50">
        <v>1</v>
      </c>
      <c r="BK153" s="50">
        <v>0</v>
      </c>
      <c r="BL153" s="50">
        <v>0</v>
      </c>
      <c r="BM153" s="50" t="s">
        <v>430</v>
      </c>
      <c r="BN153" s="50">
        <v>0</v>
      </c>
      <c r="BO153" s="50">
        <v>0</v>
      </c>
      <c r="BP153" s="50">
        <v>0</v>
      </c>
      <c r="BQ153" s="50">
        <v>0</v>
      </c>
      <c r="BR153" s="196">
        <v>96600</v>
      </c>
      <c r="BS153" s="196">
        <v>96600</v>
      </c>
      <c r="BT153" s="196">
        <v>96600</v>
      </c>
      <c r="BU153" s="196">
        <v>96600</v>
      </c>
      <c r="BV153" s="50" t="s">
        <v>1271</v>
      </c>
      <c r="BW153" s="5" t="s">
        <v>1272</v>
      </c>
      <c r="BX153" s="50" t="s">
        <v>436</v>
      </c>
      <c r="BY153" s="82">
        <v>43922</v>
      </c>
      <c r="BZ153" s="5" t="s">
        <v>1274</v>
      </c>
      <c r="CA153" s="50"/>
      <c r="CB153" s="50"/>
      <c r="CC153" s="50"/>
      <c r="CD153" s="50"/>
      <c r="CE153" s="196">
        <v>96600</v>
      </c>
      <c r="CF153" s="196">
        <v>96600</v>
      </c>
      <c r="CG153" s="196">
        <v>96600</v>
      </c>
      <c r="CH153" s="196">
        <v>96600</v>
      </c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 t="s">
        <v>496</v>
      </c>
      <c r="CT153" s="50"/>
      <c r="CU153" s="50"/>
      <c r="CV153" s="50"/>
      <c r="CW153" s="50"/>
      <c r="CX153" s="50"/>
    </row>
    <row r="154" spans="1:102" s="7" customFormat="1" ht="36" customHeight="1" x14ac:dyDescent="0.25">
      <c r="A154" s="50" t="s">
        <v>1282</v>
      </c>
      <c r="B154" s="8">
        <v>206</v>
      </c>
      <c r="C154" s="8" t="s">
        <v>1283</v>
      </c>
      <c r="D154" s="8" t="s">
        <v>1284</v>
      </c>
      <c r="E154" s="50" t="s">
        <v>1287</v>
      </c>
      <c r="F154" s="68" t="s">
        <v>354</v>
      </c>
      <c r="G154" s="48">
        <v>876</v>
      </c>
      <c r="H154" s="49" t="s">
        <v>373</v>
      </c>
      <c r="I154" s="49" t="s">
        <v>42</v>
      </c>
      <c r="J154" s="72">
        <v>60</v>
      </c>
      <c r="K154" s="1" t="s">
        <v>392</v>
      </c>
      <c r="L154" s="8"/>
      <c r="M154" s="192">
        <v>186300</v>
      </c>
      <c r="N154" s="50" t="s">
        <v>505</v>
      </c>
      <c r="O154" s="8"/>
      <c r="P154" s="49" t="s">
        <v>421</v>
      </c>
      <c r="Q154" s="49" t="s">
        <v>421</v>
      </c>
      <c r="R154" s="50" t="s">
        <v>430</v>
      </c>
      <c r="S154" s="8" t="s">
        <v>1285</v>
      </c>
      <c r="T154" s="50">
        <v>7715270424</v>
      </c>
      <c r="U154" s="1" t="s">
        <v>436</v>
      </c>
      <c r="V154" s="8" t="s">
        <v>435</v>
      </c>
      <c r="W154" s="1" t="s">
        <v>436</v>
      </c>
      <c r="X154" s="1" t="s">
        <v>1286</v>
      </c>
      <c r="Y154" s="50" t="s">
        <v>454</v>
      </c>
      <c r="Z154" s="4" t="s">
        <v>456</v>
      </c>
      <c r="AA154" s="192">
        <f>AB154/1.2</f>
        <v>155250</v>
      </c>
      <c r="AB154" s="192">
        <v>186300</v>
      </c>
      <c r="AC154" s="208">
        <f>AD154/1.2</f>
        <v>155250</v>
      </c>
      <c r="AD154" s="208">
        <v>186300</v>
      </c>
      <c r="AE154" s="8" t="s">
        <v>458</v>
      </c>
      <c r="AF154" s="8"/>
      <c r="AG154" s="80">
        <v>43955</v>
      </c>
      <c r="AH154" s="50" t="s">
        <v>436</v>
      </c>
      <c r="AI154" s="8" t="s">
        <v>468</v>
      </c>
      <c r="AJ154" s="50" t="s">
        <v>471</v>
      </c>
      <c r="AK154" s="8" t="s">
        <v>480</v>
      </c>
      <c r="AL154" s="8"/>
      <c r="AM154" s="4" t="s">
        <v>481</v>
      </c>
      <c r="AN154" s="208">
        <v>155250</v>
      </c>
      <c r="AO154" s="72" t="s">
        <v>483</v>
      </c>
      <c r="AP154" s="68" t="s">
        <v>436</v>
      </c>
      <c r="AQ154" s="1" t="s">
        <v>436</v>
      </c>
      <c r="AR154" s="8"/>
      <c r="AS154" s="8"/>
      <c r="AT154" s="8"/>
      <c r="AU154" s="8"/>
      <c r="AV154" s="53"/>
      <c r="AW154" s="50"/>
      <c r="AX154" s="50"/>
      <c r="AY154" s="8"/>
      <c r="AZ154" s="8"/>
      <c r="BA154" s="8"/>
      <c r="BB154" s="192">
        <v>186300</v>
      </c>
      <c r="BC154" s="192">
        <v>186300</v>
      </c>
      <c r="BD154" s="192">
        <v>186300</v>
      </c>
      <c r="BE154" s="192">
        <v>186300</v>
      </c>
      <c r="BF154" s="8" t="s">
        <v>436</v>
      </c>
      <c r="BG154" s="8" t="s">
        <v>436</v>
      </c>
      <c r="BH154" s="80">
        <v>43957</v>
      </c>
      <c r="BI154" s="50" t="s">
        <v>1395</v>
      </c>
      <c r="BJ154" s="8">
        <v>1</v>
      </c>
      <c r="BK154" s="8">
        <v>0</v>
      </c>
      <c r="BL154" s="8">
        <v>0</v>
      </c>
      <c r="BM154" s="8" t="s">
        <v>430</v>
      </c>
      <c r="BN154" s="8">
        <v>0</v>
      </c>
      <c r="BO154" s="8">
        <v>0</v>
      </c>
      <c r="BP154" s="8">
        <v>0</v>
      </c>
      <c r="BQ154" s="8">
        <v>0</v>
      </c>
      <c r="BR154" s="192">
        <v>180300</v>
      </c>
      <c r="BS154" s="192">
        <v>180300</v>
      </c>
      <c r="BT154" s="192">
        <v>180300</v>
      </c>
      <c r="BU154" s="192">
        <v>180300</v>
      </c>
      <c r="BV154" s="50" t="s">
        <v>1285</v>
      </c>
      <c r="BW154" s="5" t="s">
        <v>1298</v>
      </c>
      <c r="BX154" s="50" t="s">
        <v>436</v>
      </c>
      <c r="BY154" s="82">
        <v>43957</v>
      </c>
      <c r="BZ154" s="5" t="s">
        <v>1299</v>
      </c>
      <c r="CA154" s="8"/>
      <c r="CB154" s="8"/>
      <c r="CC154" s="8"/>
      <c r="CD154" s="8"/>
      <c r="CE154" s="192">
        <v>180300</v>
      </c>
      <c r="CF154" s="192">
        <v>180300</v>
      </c>
      <c r="CG154" s="192">
        <v>180300</v>
      </c>
      <c r="CH154" s="192">
        <v>180300</v>
      </c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 t="s">
        <v>496</v>
      </c>
      <c r="CT154" s="8"/>
      <c r="CU154" s="8"/>
      <c r="CV154" s="8"/>
      <c r="CW154" s="8"/>
      <c r="CX154" s="8"/>
    </row>
    <row r="155" spans="1:102" s="16" customFormat="1" ht="44.25" customHeight="1" x14ac:dyDescent="0.2">
      <c r="A155" s="47" t="s">
        <v>1302</v>
      </c>
      <c r="B155" s="8">
        <v>207</v>
      </c>
      <c r="C155" s="68" t="s">
        <v>216</v>
      </c>
      <c r="D155" s="68" t="s">
        <v>260</v>
      </c>
      <c r="E155" s="68" t="s">
        <v>333</v>
      </c>
      <c r="F155" s="68" t="s">
        <v>1090</v>
      </c>
      <c r="G155" s="48">
        <v>876</v>
      </c>
      <c r="H155" s="49" t="s">
        <v>373</v>
      </c>
      <c r="I155" s="49">
        <v>1</v>
      </c>
      <c r="J155" s="4" t="s">
        <v>385</v>
      </c>
      <c r="K155" s="1" t="s">
        <v>395</v>
      </c>
      <c r="L155" s="8"/>
      <c r="M155" s="173">
        <v>528002.81000000006</v>
      </c>
      <c r="N155" s="50" t="s">
        <v>505</v>
      </c>
      <c r="O155" s="8"/>
      <c r="P155" s="4" t="s">
        <v>795</v>
      </c>
      <c r="Q155" s="4" t="s">
        <v>803</v>
      </c>
      <c r="R155" s="1" t="s">
        <v>429</v>
      </c>
      <c r="S155" s="9"/>
      <c r="T155" s="5"/>
      <c r="U155" s="1" t="s">
        <v>435</v>
      </c>
      <c r="V155" s="8" t="s">
        <v>436</v>
      </c>
      <c r="W155" s="1" t="s">
        <v>435</v>
      </c>
      <c r="X155" s="1" t="s">
        <v>875</v>
      </c>
      <c r="Y155" s="1" t="s">
        <v>436</v>
      </c>
      <c r="Z155" s="4" t="s">
        <v>456</v>
      </c>
      <c r="AA155" s="173">
        <v>528002.81000000006</v>
      </c>
      <c r="AB155" s="173">
        <v>528002.81000000006</v>
      </c>
      <c r="AC155" s="231">
        <f>AA155</f>
        <v>528002.81000000006</v>
      </c>
      <c r="AD155" s="231">
        <f>AB155</f>
        <v>528002.81000000006</v>
      </c>
      <c r="AE155" s="2" t="s">
        <v>458</v>
      </c>
      <c r="AF155" s="2" t="s">
        <v>460</v>
      </c>
      <c r="AG155" s="11">
        <v>43945</v>
      </c>
      <c r="AH155" s="50" t="s">
        <v>436</v>
      </c>
      <c r="AI155" s="8" t="s">
        <v>468</v>
      </c>
      <c r="AJ155" s="1"/>
      <c r="AK155" s="4" t="s">
        <v>480</v>
      </c>
      <c r="AL155" s="29"/>
      <c r="AM155" s="4" t="s">
        <v>481</v>
      </c>
      <c r="AN155" s="204">
        <v>528002.81000000006</v>
      </c>
      <c r="AO155" s="1" t="s">
        <v>482</v>
      </c>
      <c r="AP155" s="4" t="s">
        <v>1024</v>
      </c>
      <c r="AQ155" s="1" t="s">
        <v>436</v>
      </c>
      <c r="AR155" s="52"/>
      <c r="AS155" s="29"/>
      <c r="AT155" s="29"/>
      <c r="AU155" s="29"/>
      <c r="AV155" s="53">
        <v>32009003012</v>
      </c>
      <c r="AW155" s="82">
        <v>43908</v>
      </c>
      <c r="AX155" s="250" t="s">
        <v>705</v>
      </c>
      <c r="AY155" s="4" t="s">
        <v>1303</v>
      </c>
      <c r="AZ155" s="29"/>
      <c r="BA155" s="29"/>
      <c r="BB155" s="200">
        <v>528002.81000000006</v>
      </c>
      <c r="BC155" s="213">
        <v>528002.81000000006</v>
      </c>
      <c r="BD155" s="213">
        <v>528002.81000000006</v>
      </c>
      <c r="BE155" s="200">
        <v>528002.81000000006</v>
      </c>
      <c r="BF155" s="8" t="s">
        <v>436</v>
      </c>
      <c r="BG155" s="8" t="s">
        <v>436</v>
      </c>
      <c r="BH155" s="11">
        <v>43944</v>
      </c>
      <c r="BI155" s="2" t="s">
        <v>1396</v>
      </c>
      <c r="BJ155" s="58">
        <v>2</v>
      </c>
      <c r="BK155" s="58">
        <v>0</v>
      </c>
      <c r="BL155" s="58">
        <v>0</v>
      </c>
      <c r="BM155" s="2" t="s">
        <v>491</v>
      </c>
      <c r="BN155" s="8">
        <v>0</v>
      </c>
      <c r="BO155" s="8">
        <v>0</v>
      </c>
      <c r="BP155" s="8">
        <v>0</v>
      </c>
      <c r="BQ155" s="8">
        <v>0</v>
      </c>
      <c r="BR155" s="200">
        <v>528002.81000000006</v>
      </c>
      <c r="BS155" s="200">
        <v>528002.81000000006</v>
      </c>
      <c r="BT155" s="190">
        <v>528002.81000000006</v>
      </c>
      <c r="BU155" s="200">
        <v>528002.81000000006</v>
      </c>
      <c r="BV155" s="1" t="s">
        <v>707</v>
      </c>
      <c r="BW155" s="4" t="s">
        <v>522</v>
      </c>
      <c r="BX155" s="1" t="s">
        <v>436</v>
      </c>
      <c r="BY155" s="11">
        <v>43945</v>
      </c>
      <c r="BZ155" s="4" t="s">
        <v>1304</v>
      </c>
      <c r="CA155" s="69"/>
      <c r="CB155" s="2"/>
      <c r="CC155" s="69"/>
      <c r="CD155" s="2"/>
      <c r="CE155" s="200">
        <v>528002.81000000006</v>
      </c>
      <c r="CF155" s="200">
        <v>528002.81000000006</v>
      </c>
      <c r="CG155" s="209">
        <v>528002.81000000006</v>
      </c>
      <c r="CH155" s="200">
        <v>528002.81000000006</v>
      </c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1" t="s">
        <v>497</v>
      </c>
      <c r="CT155" s="29"/>
      <c r="CU155" s="29"/>
      <c r="CV155" s="29"/>
      <c r="CW155" s="29"/>
      <c r="CX155" s="29"/>
    </row>
    <row r="156" spans="1:102" s="16" customFormat="1" ht="49.5" customHeight="1" x14ac:dyDescent="0.2">
      <c r="A156" s="255" t="s">
        <v>1416</v>
      </c>
      <c r="B156" s="181">
        <v>208</v>
      </c>
      <c r="C156" s="68" t="s">
        <v>249</v>
      </c>
      <c r="D156" s="68" t="s">
        <v>279</v>
      </c>
      <c r="E156" s="68" t="s">
        <v>1417</v>
      </c>
      <c r="F156" s="68" t="s">
        <v>1112</v>
      </c>
      <c r="G156" s="48">
        <v>876</v>
      </c>
      <c r="H156" s="49" t="s">
        <v>373</v>
      </c>
      <c r="I156" s="49">
        <v>1</v>
      </c>
      <c r="J156" s="1">
        <v>60.07</v>
      </c>
      <c r="K156" s="49" t="s">
        <v>391</v>
      </c>
      <c r="L156" s="8"/>
      <c r="M156" s="187">
        <v>196345</v>
      </c>
      <c r="N156" s="50" t="s">
        <v>505</v>
      </c>
      <c r="O156" s="8"/>
      <c r="P156" s="49" t="s">
        <v>422</v>
      </c>
      <c r="Q156" s="1" t="s">
        <v>417</v>
      </c>
      <c r="R156" s="72" t="s">
        <v>430</v>
      </c>
      <c r="S156" s="9" t="s">
        <v>548</v>
      </c>
      <c r="T156" s="5" t="s">
        <v>547</v>
      </c>
      <c r="U156" s="1" t="s">
        <v>436</v>
      </c>
      <c r="V156" s="8" t="s">
        <v>435</v>
      </c>
      <c r="W156" s="1" t="s">
        <v>436</v>
      </c>
      <c r="X156" s="1" t="s">
        <v>1418</v>
      </c>
      <c r="Y156" s="72" t="s">
        <v>436</v>
      </c>
      <c r="Z156" s="4" t="s">
        <v>456</v>
      </c>
      <c r="AA156" s="190">
        <f>AB156/1.2</f>
        <v>163620.83333333334</v>
      </c>
      <c r="AB156" s="209">
        <v>196345</v>
      </c>
      <c r="AC156" s="169">
        <f>AD156/1.2</f>
        <v>163620.83333333334</v>
      </c>
      <c r="AD156" s="169">
        <v>196345</v>
      </c>
      <c r="AE156" s="72" t="s">
        <v>458</v>
      </c>
      <c r="AF156" s="72" t="s">
        <v>460</v>
      </c>
      <c r="AG156" s="11">
        <v>44001</v>
      </c>
      <c r="AH156" s="50" t="s">
        <v>436</v>
      </c>
      <c r="AI156" s="8" t="s">
        <v>468</v>
      </c>
      <c r="AJ156" s="1" t="s">
        <v>471</v>
      </c>
      <c r="AK156" s="1" t="s">
        <v>1419</v>
      </c>
      <c r="AL156" s="29"/>
      <c r="AM156" s="1" t="s">
        <v>481</v>
      </c>
      <c r="AN156" s="210">
        <v>163620.82999999999</v>
      </c>
      <c r="AO156" s="4" t="s">
        <v>483</v>
      </c>
      <c r="AP156" s="4" t="s">
        <v>436</v>
      </c>
      <c r="AQ156" s="1" t="s">
        <v>435</v>
      </c>
      <c r="AR156" s="52"/>
      <c r="AS156" s="29"/>
      <c r="AT156" s="29"/>
      <c r="AU156" s="29"/>
      <c r="AV156" s="53"/>
      <c r="AW156" s="50"/>
      <c r="AX156" s="50"/>
      <c r="AY156" s="77"/>
      <c r="AZ156" s="29"/>
      <c r="BA156" s="29"/>
      <c r="BB156" s="185"/>
      <c r="BC156" s="190"/>
      <c r="BD156" s="190"/>
      <c r="BE156" s="190"/>
      <c r="BF156" s="8"/>
      <c r="BG156" s="8"/>
      <c r="BH156" s="81"/>
      <c r="BI156" s="1"/>
      <c r="BJ156" s="76"/>
      <c r="BK156" s="76"/>
      <c r="BL156" s="76"/>
      <c r="BM156" s="221"/>
      <c r="BN156" s="8"/>
      <c r="BO156" s="8"/>
      <c r="BP156" s="29"/>
      <c r="BQ156" s="29"/>
      <c r="BR156" s="173"/>
      <c r="BS156" s="190"/>
      <c r="BT156" s="190"/>
      <c r="BU156" s="190"/>
      <c r="BV156" s="1"/>
      <c r="BW156" s="4"/>
      <c r="BX156" s="1"/>
      <c r="BY156" s="11"/>
      <c r="BZ156" s="4"/>
      <c r="CA156" s="69"/>
      <c r="CB156" s="69"/>
      <c r="CC156" s="69"/>
      <c r="CD156" s="69"/>
      <c r="CE156" s="190"/>
      <c r="CF156" s="190"/>
      <c r="CG156" s="190"/>
      <c r="CH156" s="190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1" t="s">
        <v>496</v>
      </c>
      <c r="CT156" s="29"/>
      <c r="CU156" s="29"/>
      <c r="CV156" s="29"/>
      <c r="CW156" s="29"/>
      <c r="CX156" s="29"/>
    </row>
    <row r="157" spans="1:102" s="16" customFormat="1" ht="78" customHeight="1" x14ac:dyDescent="0.2">
      <c r="A157" s="255" t="s">
        <v>1420</v>
      </c>
      <c r="B157" s="181">
        <v>209</v>
      </c>
      <c r="C157" s="68" t="s">
        <v>214</v>
      </c>
      <c r="D157" s="68" t="s">
        <v>258</v>
      </c>
      <c r="E157" s="68" t="s">
        <v>1421</v>
      </c>
      <c r="F157" s="68" t="s">
        <v>354</v>
      </c>
      <c r="G157" s="48">
        <v>876</v>
      </c>
      <c r="H157" s="49" t="s">
        <v>373</v>
      </c>
      <c r="I157" s="49">
        <v>1</v>
      </c>
      <c r="J157" s="4">
        <v>60</v>
      </c>
      <c r="K157" s="1" t="s">
        <v>392</v>
      </c>
      <c r="L157" s="8"/>
      <c r="M157" s="173">
        <v>77966000</v>
      </c>
      <c r="N157" s="50" t="s">
        <v>505</v>
      </c>
      <c r="O157" s="8"/>
      <c r="P157" s="1" t="s">
        <v>422</v>
      </c>
      <c r="Q157" s="4" t="s">
        <v>743</v>
      </c>
      <c r="R157" s="1" t="s">
        <v>430</v>
      </c>
      <c r="S157" s="1" t="s">
        <v>1422</v>
      </c>
      <c r="T157" s="254">
        <v>7702070139</v>
      </c>
      <c r="U157" s="1" t="s">
        <v>436</v>
      </c>
      <c r="V157" s="8" t="s">
        <v>435</v>
      </c>
      <c r="W157" s="1" t="s">
        <v>436</v>
      </c>
      <c r="X157" s="1" t="s">
        <v>1397</v>
      </c>
      <c r="Y157" s="1" t="s">
        <v>436</v>
      </c>
      <c r="Z157" s="4" t="s">
        <v>456</v>
      </c>
      <c r="AA157" s="192">
        <v>77966000</v>
      </c>
      <c r="AB157" s="192">
        <v>77966000</v>
      </c>
      <c r="AC157" s="192">
        <v>77966000</v>
      </c>
      <c r="AD157" s="192">
        <v>77966000</v>
      </c>
      <c r="AE157" s="1" t="s">
        <v>458</v>
      </c>
      <c r="AF157" s="1" t="s">
        <v>460</v>
      </c>
      <c r="AG157" s="11">
        <v>44012</v>
      </c>
      <c r="AH157" s="50" t="s">
        <v>436</v>
      </c>
      <c r="AI157" s="8" t="s">
        <v>468</v>
      </c>
      <c r="AJ157" s="1" t="s">
        <v>983</v>
      </c>
      <c r="AK157" s="62" t="s">
        <v>1419</v>
      </c>
      <c r="AL157" s="8"/>
      <c r="AM157" s="4" t="s">
        <v>481</v>
      </c>
      <c r="AN157" s="184">
        <v>77966000</v>
      </c>
      <c r="AO157" s="1" t="s">
        <v>483</v>
      </c>
      <c r="AP157" s="4" t="s">
        <v>436</v>
      </c>
      <c r="AQ157" s="1" t="s">
        <v>436</v>
      </c>
      <c r="AR157" s="52"/>
      <c r="AS157" s="29"/>
      <c r="AT157" s="29"/>
      <c r="AU157" s="29"/>
      <c r="AV157" s="53"/>
      <c r="AW157" s="80"/>
      <c r="AX157" s="8"/>
      <c r="AY157" s="4"/>
      <c r="AZ157" s="29"/>
      <c r="BA157" s="29"/>
      <c r="BB157" s="185"/>
      <c r="BC157" s="173"/>
      <c r="BD157" s="173"/>
      <c r="BE157" s="173"/>
      <c r="BF157" s="8"/>
      <c r="BG157" s="8"/>
      <c r="BH157" s="70"/>
      <c r="BI157" s="1"/>
      <c r="BJ157" s="58"/>
      <c r="BK157" s="58"/>
      <c r="BL157" s="58"/>
      <c r="BM157" s="1"/>
      <c r="BN157" s="8"/>
      <c r="BO157" s="8"/>
      <c r="BP157" s="29"/>
      <c r="BQ157" s="29"/>
      <c r="BR157" s="191"/>
      <c r="BS157" s="173"/>
      <c r="BT157" s="173"/>
      <c r="BU157" s="173"/>
      <c r="BV157" s="1"/>
      <c r="BW157" s="1"/>
      <c r="BX157" s="1"/>
      <c r="BY157" s="11"/>
      <c r="BZ157" s="177"/>
      <c r="CA157" s="2"/>
      <c r="CB157" s="2"/>
      <c r="CC157" s="2"/>
      <c r="CD157" s="2"/>
      <c r="CE157" s="173"/>
      <c r="CF157" s="173"/>
      <c r="CG157" s="173"/>
      <c r="CH157" s="173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1" t="s">
        <v>498</v>
      </c>
      <c r="CT157" s="29"/>
      <c r="CU157" s="29"/>
      <c r="CV157" s="29"/>
      <c r="CW157" s="29"/>
      <c r="CX157" s="29"/>
    </row>
    <row r="158" spans="1:102" s="16" customFormat="1" ht="12.75" customHeight="1" x14ac:dyDescent="0.2">
      <c r="A158" s="21"/>
      <c r="B158" s="19"/>
      <c r="E158" s="21"/>
      <c r="M158" s="186"/>
      <c r="T158" s="13"/>
      <c r="AA158" s="186"/>
      <c r="AB158" s="186"/>
      <c r="AC158" s="295"/>
      <c r="AD158" s="186"/>
      <c r="AG158" s="41"/>
      <c r="AH158" s="13"/>
      <c r="AM158" s="21"/>
      <c r="AN158" s="295"/>
      <c r="AV158" s="22"/>
      <c r="AW158" s="21"/>
      <c r="AX158" s="21"/>
      <c r="BB158" s="186"/>
      <c r="BC158" s="186"/>
      <c r="BD158" s="186"/>
      <c r="BE158" s="186"/>
      <c r="BI158" s="21"/>
      <c r="BR158" s="186"/>
      <c r="BS158" s="186"/>
      <c r="BT158" s="186"/>
      <c r="BU158" s="186"/>
      <c r="BV158" s="21"/>
      <c r="BW158" s="23"/>
      <c r="BX158" s="21"/>
      <c r="BY158" s="44"/>
      <c r="BZ158" s="23"/>
      <c r="CE158" s="186"/>
      <c r="CF158" s="186"/>
      <c r="CG158" s="186"/>
      <c r="CH158" s="186"/>
    </row>
    <row r="159" spans="1:102" s="16" customFormat="1" x14ac:dyDescent="0.2">
      <c r="A159" s="21"/>
      <c r="B159" s="19"/>
      <c r="E159" s="21"/>
      <c r="M159" s="186"/>
      <c r="T159" s="13"/>
      <c r="AA159" s="186"/>
      <c r="AB159" s="186"/>
      <c r="AC159" s="295"/>
      <c r="AD159" s="186"/>
      <c r="AG159" s="41"/>
      <c r="AH159" s="13"/>
      <c r="AM159" s="21"/>
      <c r="AN159" s="295"/>
      <c r="AV159" s="22"/>
      <c r="AW159" s="21"/>
      <c r="AX159" s="21"/>
      <c r="BB159" s="186"/>
      <c r="BC159" s="186"/>
      <c r="BD159" s="186"/>
      <c r="BE159" s="186"/>
      <c r="BI159" s="21"/>
      <c r="BR159" s="186"/>
      <c r="BS159" s="186"/>
      <c r="BT159" s="186"/>
      <c r="BU159" s="186"/>
      <c r="BV159" s="21"/>
      <c r="BW159" s="23"/>
      <c r="BX159" s="21"/>
      <c r="BY159" s="44"/>
      <c r="BZ159" s="23"/>
      <c r="CE159" s="186"/>
      <c r="CF159" s="186"/>
      <c r="CG159" s="186"/>
      <c r="CH159" s="186"/>
    </row>
    <row r="160" spans="1:102" s="16" customFormat="1" x14ac:dyDescent="0.2">
      <c r="A160" s="21"/>
      <c r="B160" s="19"/>
      <c r="E160" s="21"/>
      <c r="M160" s="186"/>
      <c r="T160" s="13"/>
      <c r="AA160" s="186"/>
      <c r="AB160" s="186"/>
      <c r="AC160" s="295"/>
      <c r="AD160" s="186"/>
      <c r="AG160" s="41"/>
      <c r="AH160" s="13"/>
      <c r="AM160" s="21"/>
      <c r="AN160" s="295"/>
      <c r="AV160" s="22"/>
      <c r="AW160" s="21"/>
      <c r="AX160" s="21"/>
      <c r="BB160" s="186"/>
      <c r="BC160" s="186"/>
      <c r="BD160" s="186"/>
      <c r="BE160" s="186"/>
      <c r="BI160" s="21"/>
      <c r="BR160" s="186"/>
      <c r="BS160" s="186"/>
      <c r="BT160" s="186"/>
      <c r="BU160" s="186"/>
      <c r="BV160" s="21"/>
      <c r="BW160" s="23"/>
      <c r="BX160" s="21"/>
      <c r="BY160" s="44"/>
      <c r="BZ160" s="23"/>
      <c r="CE160" s="186"/>
      <c r="CF160" s="186"/>
      <c r="CG160" s="186"/>
      <c r="CH160" s="186"/>
    </row>
    <row r="161" spans="1:86" s="16" customFormat="1" x14ac:dyDescent="0.2">
      <c r="A161" s="21"/>
      <c r="B161" s="19"/>
      <c r="E161" s="21"/>
      <c r="M161" s="186"/>
      <c r="T161" s="13"/>
      <c r="AA161" s="186"/>
      <c r="AB161" s="186"/>
      <c r="AC161" s="295"/>
      <c r="AD161" s="186"/>
      <c r="AG161" s="41"/>
      <c r="AH161" s="13"/>
      <c r="AM161" s="21"/>
      <c r="AN161" s="295"/>
      <c r="AV161" s="22"/>
      <c r="AW161" s="21"/>
      <c r="AX161" s="21"/>
      <c r="BB161" s="186"/>
      <c r="BC161" s="186"/>
      <c r="BD161" s="186"/>
      <c r="BE161" s="186"/>
      <c r="BI161" s="21"/>
      <c r="BR161" s="186"/>
      <c r="BS161" s="186"/>
      <c r="BT161" s="186"/>
      <c r="BU161" s="186"/>
      <c r="BV161" s="21"/>
      <c r="BW161" s="23"/>
      <c r="BX161" s="21"/>
      <c r="BY161" s="44"/>
      <c r="BZ161" s="23"/>
      <c r="CE161" s="186"/>
      <c r="CF161" s="186"/>
      <c r="CG161" s="186"/>
      <c r="CH161" s="186"/>
    </row>
    <row r="162" spans="1:86" s="16" customFormat="1" x14ac:dyDescent="0.2">
      <c r="A162" s="21"/>
      <c r="B162" s="19"/>
      <c r="E162" s="21"/>
      <c r="M162" s="186"/>
      <c r="T162" s="13"/>
      <c r="AA162" s="186"/>
      <c r="AB162" s="186"/>
      <c r="AC162" s="295"/>
      <c r="AD162" s="186"/>
      <c r="AG162" s="41"/>
      <c r="AH162" s="13"/>
      <c r="AM162" s="21"/>
      <c r="AN162" s="295"/>
      <c r="AV162" s="22"/>
      <c r="AW162" s="21"/>
      <c r="AX162" s="21"/>
      <c r="BB162" s="186"/>
      <c r="BC162" s="186"/>
      <c r="BD162" s="186"/>
      <c r="BE162" s="186"/>
      <c r="BI162" s="21"/>
      <c r="BR162" s="186"/>
      <c r="BS162" s="186"/>
      <c r="BT162" s="186"/>
      <c r="BU162" s="186"/>
      <c r="BV162" s="21"/>
      <c r="BW162" s="23"/>
      <c r="BX162" s="21"/>
      <c r="BY162" s="44"/>
      <c r="BZ162" s="23"/>
      <c r="CE162" s="186"/>
      <c r="CF162" s="186"/>
      <c r="CG162" s="186"/>
      <c r="CH162" s="186"/>
    </row>
    <row r="163" spans="1:86" s="16" customFormat="1" x14ac:dyDescent="0.2">
      <c r="A163" s="21"/>
      <c r="B163" s="19"/>
      <c r="E163" s="21"/>
      <c r="M163" s="186"/>
      <c r="T163" s="13"/>
      <c r="AA163" s="186"/>
      <c r="AB163" s="186"/>
      <c r="AC163" s="295"/>
      <c r="AD163" s="186"/>
      <c r="AG163" s="41"/>
      <c r="AH163" s="13"/>
      <c r="AM163" s="21"/>
      <c r="AN163" s="295"/>
      <c r="AV163" s="22"/>
      <c r="AW163" s="21"/>
      <c r="AX163" s="21"/>
      <c r="BB163" s="186"/>
      <c r="BC163" s="186"/>
      <c r="BD163" s="186"/>
      <c r="BE163" s="186"/>
      <c r="BI163" s="21"/>
      <c r="BR163" s="186"/>
      <c r="BS163" s="186"/>
      <c r="BT163" s="186"/>
      <c r="BU163" s="186"/>
      <c r="BV163" s="21"/>
      <c r="BW163" s="23"/>
      <c r="BX163" s="21"/>
      <c r="BY163" s="44"/>
      <c r="BZ163" s="23"/>
      <c r="CE163" s="186"/>
      <c r="CF163" s="186"/>
      <c r="CG163" s="186"/>
      <c r="CH163" s="186"/>
    </row>
    <row r="164" spans="1:86" s="16" customFormat="1" x14ac:dyDescent="0.2">
      <c r="A164" s="21"/>
      <c r="B164" s="19"/>
      <c r="E164" s="21"/>
      <c r="M164" s="186"/>
      <c r="T164" s="13"/>
      <c r="AA164" s="186"/>
      <c r="AB164" s="186"/>
      <c r="AC164" s="295"/>
      <c r="AD164" s="186"/>
      <c r="AG164" s="41"/>
      <c r="AH164" s="13"/>
      <c r="AM164" s="21"/>
      <c r="AN164" s="295"/>
      <c r="AV164" s="22"/>
      <c r="AW164" s="21"/>
      <c r="AX164" s="21"/>
      <c r="BB164" s="186"/>
      <c r="BC164" s="186"/>
      <c r="BD164" s="186"/>
      <c r="BE164" s="186"/>
      <c r="BI164" s="21"/>
      <c r="BR164" s="186"/>
      <c r="BS164" s="186"/>
      <c r="BT164" s="186"/>
      <c r="BU164" s="186"/>
      <c r="BV164" s="21"/>
      <c r="BW164" s="23"/>
      <c r="BX164" s="21"/>
      <c r="BY164" s="44"/>
      <c r="BZ164" s="23"/>
      <c r="CE164" s="186"/>
      <c r="CF164" s="186"/>
      <c r="CG164" s="186"/>
      <c r="CH164" s="186"/>
    </row>
    <row r="165" spans="1:86" s="16" customFormat="1" x14ac:dyDescent="0.2">
      <c r="A165" s="21"/>
      <c r="B165" s="19"/>
      <c r="E165" s="21"/>
      <c r="M165" s="186"/>
      <c r="T165" s="13"/>
      <c r="AA165" s="186"/>
      <c r="AB165" s="186"/>
      <c r="AC165" s="295"/>
      <c r="AD165" s="186"/>
      <c r="AG165" s="41"/>
      <c r="AH165" s="13"/>
      <c r="AM165" s="21"/>
      <c r="AN165" s="295"/>
      <c r="AV165" s="22"/>
      <c r="AW165" s="21"/>
      <c r="AX165" s="21"/>
      <c r="BB165" s="186"/>
      <c r="BC165" s="186"/>
      <c r="BD165" s="186"/>
      <c r="BE165" s="186"/>
      <c r="BI165" s="21"/>
      <c r="BR165" s="186"/>
      <c r="BS165" s="186"/>
      <c r="BT165" s="186"/>
      <c r="BU165" s="186"/>
      <c r="BV165" s="21"/>
      <c r="BW165" s="23"/>
      <c r="BX165" s="21"/>
      <c r="BY165" s="44"/>
      <c r="BZ165" s="23"/>
      <c r="CE165" s="186"/>
      <c r="CF165" s="186"/>
      <c r="CG165" s="186"/>
      <c r="CH165" s="186"/>
    </row>
    <row r="166" spans="1:86" s="16" customFormat="1" x14ac:dyDescent="0.2">
      <c r="A166" s="21"/>
      <c r="B166" s="19"/>
      <c r="E166" s="21"/>
      <c r="M166" s="186"/>
      <c r="T166" s="13"/>
      <c r="AA166" s="186"/>
      <c r="AB166" s="186"/>
      <c r="AC166" s="295"/>
      <c r="AD166" s="186"/>
      <c r="AG166" s="41"/>
      <c r="AH166" s="13"/>
      <c r="AM166" s="21"/>
      <c r="AN166" s="295"/>
      <c r="AV166" s="22"/>
      <c r="AW166" s="21"/>
      <c r="AX166" s="21"/>
      <c r="BB166" s="186"/>
      <c r="BC166" s="186"/>
      <c r="BD166" s="186"/>
      <c r="BE166" s="186"/>
      <c r="BI166" s="21"/>
      <c r="BR166" s="186"/>
      <c r="BS166" s="186"/>
      <c r="BT166" s="186"/>
      <c r="BU166" s="186"/>
      <c r="BV166" s="21"/>
      <c r="BW166" s="23"/>
      <c r="BX166" s="21"/>
      <c r="BY166" s="44"/>
      <c r="BZ166" s="23"/>
      <c r="CE166" s="186"/>
      <c r="CF166" s="186"/>
      <c r="CG166" s="186"/>
      <c r="CH166" s="186"/>
    </row>
    <row r="167" spans="1:86" s="16" customFormat="1" x14ac:dyDescent="0.2">
      <c r="A167" s="21"/>
      <c r="B167" s="19"/>
      <c r="E167" s="21"/>
      <c r="M167" s="186"/>
      <c r="T167" s="13"/>
      <c r="AA167" s="186"/>
      <c r="AB167" s="186"/>
      <c r="AC167" s="295"/>
      <c r="AD167" s="186"/>
      <c r="AG167" s="41"/>
      <c r="AH167" s="13"/>
      <c r="AM167" s="21"/>
      <c r="AN167" s="295"/>
      <c r="AV167" s="22"/>
      <c r="AW167" s="21"/>
      <c r="AX167" s="21"/>
      <c r="BB167" s="186"/>
      <c r="BC167" s="186"/>
      <c r="BD167" s="186"/>
      <c r="BE167" s="186"/>
      <c r="BI167" s="21"/>
      <c r="BR167" s="186"/>
      <c r="BS167" s="186"/>
      <c r="BT167" s="186"/>
      <c r="BU167" s="186"/>
      <c r="BV167" s="21"/>
      <c r="BW167" s="23"/>
      <c r="BX167" s="21"/>
      <c r="BY167" s="44"/>
      <c r="BZ167" s="23"/>
      <c r="CE167" s="186"/>
      <c r="CF167" s="186"/>
      <c r="CG167" s="186"/>
      <c r="CH167" s="186"/>
    </row>
    <row r="168" spans="1:86" s="16" customFormat="1" x14ac:dyDescent="0.2">
      <c r="A168" s="21"/>
      <c r="B168" s="19"/>
      <c r="E168" s="21"/>
      <c r="M168" s="186"/>
      <c r="T168" s="13"/>
      <c r="AA168" s="186"/>
      <c r="AB168" s="186"/>
      <c r="AC168" s="295"/>
      <c r="AD168" s="186"/>
      <c r="AG168" s="41"/>
      <c r="AH168" s="13"/>
      <c r="AM168" s="21"/>
      <c r="AN168" s="295"/>
      <c r="AV168" s="22"/>
      <c r="AW168" s="21"/>
      <c r="AX168" s="21"/>
      <c r="BB168" s="186"/>
      <c r="BC168" s="186"/>
      <c r="BD168" s="186"/>
      <c r="BE168" s="186"/>
      <c r="BI168" s="21"/>
      <c r="BR168" s="186"/>
      <c r="BS168" s="186"/>
      <c r="BT168" s="186"/>
      <c r="BU168" s="186"/>
      <c r="BV168" s="21"/>
      <c r="BW168" s="23"/>
      <c r="BX168" s="21"/>
      <c r="BY168" s="44"/>
      <c r="BZ168" s="23"/>
      <c r="CE168" s="186"/>
      <c r="CF168" s="186"/>
      <c r="CG168" s="186"/>
      <c r="CH168" s="186"/>
    </row>
    <row r="169" spans="1:86" s="16" customFormat="1" x14ac:dyDescent="0.2">
      <c r="A169" s="21"/>
      <c r="B169" s="19"/>
      <c r="E169" s="21"/>
      <c r="M169" s="186"/>
      <c r="T169" s="13"/>
      <c r="AA169" s="186"/>
      <c r="AB169" s="186"/>
      <c r="AC169" s="295"/>
      <c r="AD169" s="186"/>
      <c r="AG169" s="41"/>
      <c r="AH169" s="13"/>
      <c r="AM169" s="21"/>
      <c r="AN169" s="295"/>
      <c r="AV169" s="22"/>
      <c r="AW169" s="21"/>
      <c r="AX169" s="21"/>
      <c r="BB169" s="186"/>
      <c r="BC169" s="186"/>
      <c r="BD169" s="186"/>
      <c r="BE169" s="186"/>
      <c r="BI169" s="21"/>
      <c r="BR169" s="186"/>
      <c r="BS169" s="186"/>
      <c r="BT169" s="186"/>
      <c r="BU169" s="186"/>
      <c r="BV169" s="21"/>
      <c r="BW169" s="23"/>
      <c r="BX169" s="21"/>
      <c r="BY169" s="44"/>
      <c r="BZ169" s="23"/>
      <c r="CE169" s="186"/>
      <c r="CF169" s="186"/>
      <c r="CG169" s="186"/>
      <c r="CH169" s="186"/>
    </row>
    <row r="170" spans="1:86" s="16" customFormat="1" ht="12.75" customHeight="1" x14ac:dyDescent="0.2">
      <c r="A170" s="21"/>
      <c r="B170" s="19"/>
      <c r="E170" s="21"/>
      <c r="M170" s="186"/>
      <c r="T170" s="13"/>
      <c r="AA170" s="186"/>
      <c r="AB170" s="186"/>
      <c r="AC170" s="295"/>
      <c r="AD170" s="186"/>
      <c r="AG170" s="41"/>
      <c r="AH170" s="13"/>
      <c r="AM170" s="21"/>
      <c r="AN170" s="295"/>
      <c r="AV170" s="22"/>
      <c r="AW170" s="21"/>
      <c r="AX170" s="21"/>
      <c r="BB170" s="186"/>
      <c r="BC170" s="186"/>
      <c r="BD170" s="186"/>
      <c r="BE170" s="186"/>
      <c r="BI170" s="21"/>
      <c r="BR170" s="186"/>
      <c r="BS170" s="186"/>
      <c r="BT170" s="186"/>
      <c r="BU170" s="186"/>
      <c r="BV170" s="21"/>
      <c r="BW170" s="23"/>
      <c r="BX170" s="21"/>
      <c r="BY170" s="44"/>
      <c r="BZ170" s="23"/>
      <c r="CE170" s="186"/>
      <c r="CF170" s="186"/>
      <c r="CG170" s="186"/>
      <c r="CH170" s="186"/>
    </row>
    <row r="171" spans="1:86" s="16" customFormat="1" x14ac:dyDescent="0.2">
      <c r="A171" s="21"/>
      <c r="B171" s="19"/>
      <c r="E171" s="21"/>
      <c r="M171" s="186"/>
      <c r="T171" s="13"/>
      <c r="AA171" s="186"/>
      <c r="AB171" s="186"/>
      <c r="AC171" s="295"/>
      <c r="AD171" s="186"/>
      <c r="AG171" s="41"/>
      <c r="AH171" s="13"/>
      <c r="AM171" s="21"/>
      <c r="AN171" s="295"/>
      <c r="AV171" s="22"/>
      <c r="AW171" s="21"/>
      <c r="AX171" s="21"/>
      <c r="BB171" s="186"/>
      <c r="BC171" s="186"/>
      <c r="BD171" s="186"/>
      <c r="BE171" s="186"/>
      <c r="BI171" s="21"/>
      <c r="BR171" s="186"/>
      <c r="BS171" s="186"/>
      <c r="BT171" s="186"/>
      <c r="BU171" s="186"/>
      <c r="BV171" s="21"/>
      <c r="BW171" s="23"/>
      <c r="BX171" s="21"/>
      <c r="BY171" s="44"/>
      <c r="BZ171" s="23"/>
      <c r="CE171" s="186"/>
      <c r="CF171" s="186"/>
      <c r="CG171" s="186"/>
      <c r="CH171" s="186"/>
    </row>
    <row r="172" spans="1:86" s="16" customFormat="1" x14ac:dyDescent="0.2">
      <c r="A172" s="21"/>
      <c r="B172" s="19"/>
      <c r="E172" s="21"/>
      <c r="M172" s="186"/>
      <c r="T172" s="13"/>
      <c r="AA172" s="186"/>
      <c r="AB172" s="186"/>
      <c r="AC172" s="295"/>
      <c r="AD172" s="186"/>
      <c r="AG172" s="41"/>
      <c r="AH172" s="13"/>
      <c r="AM172" s="21"/>
      <c r="AN172" s="295"/>
      <c r="AV172" s="22"/>
      <c r="AW172" s="21"/>
      <c r="AX172" s="21"/>
      <c r="BB172" s="186"/>
      <c r="BC172" s="186"/>
      <c r="BD172" s="186"/>
      <c r="BE172" s="186"/>
      <c r="BI172" s="21"/>
      <c r="BR172" s="186"/>
      <c r="BS172" s="186"/>
      <c r="BT172" s="186"/>
      <c r="BU172" s="186"/>
      <c r="BV172" s="21"/>
      <c r="BW172" s="23"/>
      <c r="BX172" s="21"/>
      <c r="BY172" s="44"/>
      <c r="BZ172" s="23"/>
      <c r="CE172" s="186"/>
      <c r="CF172" s="186"/>
      <c r="CG172" s="186"/>
      <c r="CH172" s="186"/>
    </row>
    <row r="173" spans="1:86" s="16" customFormat="1" x14ac:dyDescent="0.2">
      <c r="A173" s="21"/>
      <c r="B173" s="19"/>
      <c r="E173" s="21"/>
      <c r="M173" s="186"/>
      <c r="T173" s="13"/>
      <c r="AA173" s="186"/>
      <c r="AB173" s="186"/>
      <c r="AC173" s="295"/>
      <c r="AD173" s="186"/>
      <c r="AG173" s="41"/>
      <c r="AH173" s="13"/>
      <c r="AM173" s="21"/>
      <c r="AN173" s="295"/>
      <c r="AV173" s="22"/>
      <c r="AW173" s="21"/>
      <c r="AX173" s="21"/>
      <c r="BB173" s="186"/>
      <c r="BC173" s="186"/>
      <c r="BD173" s="186"/>
      <c r="BE173" s="186"/>
      <c r="BI173" s="21"/>
      <c r="BR173" s="186"/>
      <c r="BS173" s="186"/>
      <c r="BT173" s="186"/>
      <c r="BU173" s="186"/>
      <c r="BV173" s="21"/>
      <c r="BW173" s="23"/>
      <c r="BX173" s="21"/>
      <c r="BY173" s="44"/>
      <c r="BZ173" s="23"/>
      <c r="CE173" s="186"/>
      <c r="CF173" s="186"/>
      <c r="CG173" s="186"/>
      <c r="CH173" s="186"/>
    </row>
    <row r="174" spans="1:86" s="16" customFormat="1" x14ac:dyDescent="0.2">
      <c r="A174" s="21"/>
      <c r="B174" s="19"/>
      <c r="E174" s="21"/>
      <c r="M174" s="186"/>
      <c r="T174" s="13"/>
      <c r="AA174" s="186"/>
      <c r="AB174" s="186"/>
      <c r="AC174" s="295"/>
      <c r="AD174" s="186"/>
      <c r="AG174" s="41"/>
      <c r="AH174" s="13"/>
      <c r="AM174" s="21"/>
      <c r="AN174" s="295"/>
      <c r="AV174" s="22"/>
      <c r="AW174" s="21"/>
      <c r="AX174" s="21"/>
      <c r="BB174" s="186"/>
      <c r="BC174" s="186"/>
      <c r="BD174" s="186"/>
      <c r="BE174" s="186"/>
      <c r="BI174" s="21"/>
      <c r="BR174" s="186"/>
      <c r="BS174" s="186"/>
      <c r="BT174" s="186"/>
      <c r="BU174" s="186"/>
      <c r="BV174" s="21"/>
      <c r="BW174" s="23"/>
      <c r="BX174" s="21"/>
      <c r="BY174" s="44"/>
      <c r="BZ174" s="23"/>
      <c r="CE174" s="186"/>
      <c r="CF174" s="186"/>
      <c r="CG174" s="186"/>
      <c r="CH174" s="186"/>
    </row>
    <row r="175" spans="1:86" s="16" customFormat="1" x14ac:dyDescent="0.2">
      <c r="A175" s="21"/>
      <c r="B175" s="19"/>
      <c r="E175" s="21"/>
      <c r="M175" s="186"/>
      <c r="T175" s="13"/>
      <c r="AA175" s="186"/>
      <c r="AB175" s="186"/>
      <c r="AC175" s="295"/>
      <c r="AD175" s="186"/>
      <c r="AG175" s="41"/>
      <c r="AH175" s="13"/>
      <c r="AM175" s="21"/>
      <c r="AN175" s="295"/>
      <c r="AV175" s="22"/>
      <c r="AW175" s="21"/>
      <c r="AX175" s="21"/>
      <c r="BB175" s="186"/>
      <c r="BC175" s="186"/>
      <c r="BD175" s="186"/>
      <c r="BE175" s="186"/>
      <c r="BI175" s="21"/>
      <c r="BR175" s="186"/>
      <c r="BS175" s="186"/>
      <c r="BT175" s="186"/>
      <c r="BU175" s="186"/>
      <c r="BV175" s="21"/>
      <c r="BW175" s="23"/>
      <c r="BX175" s="21"/>
      <c r="BY175" s="44"/>
      <c r="BZ175" s="23"/>
      <c r="CE175" s="186"/>
      <c r="CF175" s="186"/>
      <c r="CG175" s="186"/>
      <c r="CH175" s="186"/>
    </row>
    <row r="176" spans="1:86" s="16" customFormat="1" x14ac:dyDescent="0.2">
      <c r="A176" s="21"/>
      <c r="B176" s="19"/>
      <c r="E176" s="21"/>
      <c r="M176" s="186"/>
      <c r="T176" s="13"/>
      <c r="AA176" s="186"/>
      <c r="AB176" s="186"/>
      <c r="AC176" s="295"/>
      <c r="AD176" s="186"/>
      <c r="AG176" s="41"/>
      <c r="AH176" s="13"/>
      <c r="AM176" s="21"/>
      <c r="AN176" s="295"/>
      <c r="AV176" s="22"/>
      <c r="AW176" s="21"/>
      <c r="AX176" s="21"/>
      <c r="BB176" s="186"/>
      <c r="BC176" s="186"/>
      <c r="BD176" s="186"/>
      <c r="BE176" s="186"/>
      <c r="BI176" s="21"/>
      <c r="BR176" s="186"/>
      <c r="BS176" s="186"/>
      <c r="BT176" s="186"/>
      <c r="BU176" s="186"/>
      <c r="BV176" s="21"/>
      <c r="BW176" s="23"/>
      <c r="BX176" s="21"/>
      <c r="BY176" s="44"/>
      <c r="BZ176" s="23"/>
      <c r="CE176" s="186"/>
      <c r="CF176" s="186"/>
      <c r="CG176" s="186"/>
      <c r="CH176" s="186"/>
    </row>
    <row r="177" spans="1:86" s="16" customFormat="1" x14ac:dyDescent="0.2">
      <c r="A177" s="21"/>
      <c r="B177" s="19"/>
      <c r="E177" s="21"/>
      <c r="M177" s="186"/>
      <c r="T177" s="13"/>
      <c r="AA177" s="186"/>
      <c r="AB177" s="186"/>
      <c r="AC177" s="295"/>
      <c r="AD177" s="186"/>
      <c r="AG177" s="41"/>
      <c r="AH177" s="13"/>
      <c r="AM177" s="21"/>
      <c r="AN177" s="295"/>
      <c r="AV177" s="22"/>
      <c r="AW177" s="21"/>
      <c r="AX177" s="21"/>
      <c r="BB177" s="186"/>
      <c r="BC177" s="186"/>
      <c r="BD177" s="186"/>
      <c r="BE177" s="186"/>
      <c r="BI177" s="21"/>
      <c r="BR177" s="186"/>
      <c r="BS177" s="186"/>
      <c r="BT177" s="186"/>
      <c r="BU177" s="186"/>
      <c r="BV177" s="21"/>
      <c r="BW177" s="23"/>
      <c r="BX177" s="21"/>
      <c r="BY177" s="44"/>
      <c r="BZ177" s="23"/>
      <c r="CE177" s="186"/>
      <c r="CF177" s="186"/>
      <c r="CG177" s="186"/>
      <c r="CH177" s="186"/>
    </row>
    <row r="178" spans="1:86" s="16" customFormat="1" x14ac:dyDescent="0.2">
      <c r="A178" s="21"/>
      <c r="B178" s="19"/>
      <c r="E178" s="21"/>
      <c r="M178" s="186"/>
      <c r="T178" s="13"/>
      <c r="AA178" s="186"/>
      <c r="AB178" s="186"/>
      <c r="AC178" s="295"/>
      <c r="AD178" s="186"/>
      <c r="AG178" s="41"/>
      <c r="AH178" s="13"/>
      <c r="AM178" s="21"/>
      <c r="AN178" s="295"/>
      <c r="AV178" s="22"/>
      <c r="AW178" s="21"/>
      <c r="AX178" s="21"/>
      <c r="BB178" s="186"/>
      <c r="BC178" s="186"/>
      <c r="BD178" s="186"/>
      <c r="BE178" s="186"/>
      <c r="BI178" s="21"/>
      <c r="BR178" s="186"/>
      <c r="BS178" s="186"/>
      <c r="BT178" s="186"/>
      <c r="BU178" s="186"/>
      <c r="BV178" s="21"/>
      <c r="BW178" s="23"/>
      <c r="BX178" s="21"/>
      <c r="BY178" s="44"/>
      <c r="BZ178" s="23"/>
      <c r="CE178" s="186"/>
      <c r="CF178" s="186"/>
      <c r="CG178" s="186"/>
      <c r="CH178" s="186"/>
    </row>
    <row r="179" spans="1:86" s="16" customFormat="1" x14ac:dyDescent="0.2">
      <c r="A179" s="21"/>
      <c r="B179" s="19"/>
      <c r="E179" s="21"/>
      <c r="M179" s="186"/>
      <c r="T179" s="13"/>
      <c r="AA179" s="186"/>
      <c r="AB179" s="186"/>
      <c r="AC179" s="295"/>
      <c r="AD179" s="186"/>
      <c r="AG179" s="41"/>
      <c r="AH179" s="13"/>
      <c r="AM179" s="21"/>
      <c r="AN179" s="295"/>
      <c r="AV179" s="22"/>
      <c r="AW179" s="21"/>
      <c r="AX179" s="21"/>
      <c r="BB179" s="186"/>
      <c r="BC179" s="186"/>
      <c r="BD179" s="186"/>
      <c r="BE179" s="186"/>
      <c r="BI179" s="21"/>
      <c r="BR179" s="186"/>
      <c r="BS179" s="186"/>
      <c r="BT179" s="186"/>
      <c r="BU179" s="186"/>
      <c r="BV179" s="21"/>
      <c r="BW179" s="23"/>
      <c r="BX179" s="21"/>
      <c r="BY179" s="44"/>
      <c r="BZ179" s="23"/>
      <c r="CE179" s="186"/>
      <c r="CF179" s="186"/>
      <c r="CG179" s="186"/>
      <c r="CH179" s="186"/>
    </row>
    <row r="180" spans="1:86" s="16" customFormat="1" x14ac:dyDescent="0.2">
      <c r="A180" s="21"/>
      <c r="B180" s="19"/>
      <c r="E180" s="21"/>
      <c r="M180" s="186"/>
      <c r="T180" s="13"/>
      <c r="AA180" s="186"/>
      <c r="AB180" s="186"/>
      <c r="AC180" s="295"/>
      <c r="AD180" s="186"/>
      <c r="AG180" s="41"/>
      <c r="AH180" s="13"/>
      <c r="AM180" s="21"/>
      <c r="AN180" s="295"/>
      <c r="AV180" s="22"/>
      <c r="AW180" s="21"/>
      <c r="AX180" s="21"/>
      <c r="BB180" s="186"/>
      <c r="BC180" s="186"/>
      <c r="BD180" s="186"/>
      <c r="BE180" s="186"/>
      <c r="BI180" s="21"/>
      <c r="BR180" s="186"/>
      <c r="BS180" s="186"/>
      <c r="BT180" s="186"/>
      <c r="BU180" s="186"/>
      <c r="BV180" s="21"/>
      <c r="BW180" s="23"/>
      <c r="BX180" s="21"/>
      <c r="BY180" s="44"/>
      <c r="BZ180" s="23"/>
      <c r="CE180" s="186"/>
      <c r="CF180" s="186"/>
      <c r="CG180" s="186"/>
      <c r="CH180" s="186"/>
    </row>
    <row r="181" spans="1:86" s="16" customFormat="1" x14ac:dyDescent="0.2">
      <c r="A181" s="21"/>
      <c r="B181" s="19"/>
      <c r="E181" s="21"/>
      <c r="M181" s="186"/>
      <c r="T181" s="13"/>
      <c r="AA181" s="186"/>
      <c r="AB181" s="186"/>
      <c r="AC181" s="295"/>
      <c r="AD181" s="186"/>
      <c r="AG181" s="41"/>
      <c r="AH181" s="13"/>
      <c r="AM181" s="21"/>
      <c r="AN181" s="295"/>
      <c r="AV181" s="22"/>
      <c r="AW181" s="21"/>
      <c r="AX181" s="21"/>
      <c r="BB181" s="186"/>
      <c r="BC181" s="186"/>
      <c r="BD181" s="186"/>
      <c r="BE181" s="186"/>
      <c r="BI181" s="21"/>
      <c r="BR181" s="186"/>
      <c r="BS181" s="186"/>
      <c r="BT181" s="186"/>
      <c r="BU181" s="186"/>
      <c r="BV181" s="21"/>
      <c r="BW181" s="23"/>
      <c r="BX181" s="21"/>
      <c r="BY181" s="44"/>
      <c r="BZ181" s="23"/>
      <c r="CE181" s="186"/>
      <c r="CF181" s="186"/>
      <c r="CG181" s="186"/>
      <c r="CH181" s="186"/>
    </row>
    <row r="182" spans="1:86" s="16" customFormat="1" x14ac:dyDescent="0.2">
      <c r="A182" s="21"/>
      <c r="B182" s="19"/>
      <c r="E182" s="21"/>
      <c r="M182" s="186"/>
      <c r="T182" s="13"/>
      <c r="AA182" s="186"/>
      <c r="AB182" s="186"/>
      <c r="AC182" s="295"/>
      <c r="AD182" s="186"/>
      <c r="AG182" s="41"/>
      <c r="AH182" s="13"/>
      <c r="AM182" s="21"/>
      <c r="AN182" s="295"/>
      <c r="AV182" s="22"/>
      <c r="AW182" s="21"/>
      <c r="AX182" s="21"/>
      <c r="BB182" s="186"/>
      <c r="BC182" s="186"/>
      <c r="BD182" s="186"/>
      <c r="BE182" s="186"/>
      <c r="BI182" s="21"/>
      <c r="BR182" s="186"/>
      <c r="BS182" s="186"/>
      <c r="BT182" s="186"/>
      <c r="BU182" s="186"/>
      <c r="BV182" s="21"/>
      <c r="BW182" s="23"/>
      <c r="BX182" s="21"/>
      <c r="BY182" s="44"/>
      <c r="BZ182" s="23"/>
      <c r="CE182" s="186"/>
      <c r="CF182" s="186"/>
      <c r="CG182" s="186"/>
      <c r="CH182" s="186"/>
    </row>
    <row r="183" spans="1:86" s="16" customFormat="1" x14ac:dyDescent="0.2">
      <c r="A183" s="21"/>
      <c r="B183" s="19"/>
      <c r="E183" s="21"/>
      <c r="M183" s="186"/>
      <c r="T183" s="13"/>
      <c r="AA183" s="186"/>
      <c r="AB183" s="186"/>
      <c r="AC183" s="295"/>
      <c r="AD183" s="186"/>
      <c r="AG183" s="41"/>
      <c r="AH183" s="13"/>
      <c r="AM183" s="21"/>
      <c r="AN183" s="295"/>
      <c r="AV183" s="22"/>
      <c r="AW183" s="21"/>
      <c r="AX183" s="21"/>
      <c r="BB183" s="186"/>
      <c r="BC183" s="186"/>
      <c r="BD183" s="186"/>
      <c r="BE183" s="186"/>
      <c r="BI183" s="21"/>
      <c r="BR183" s="186"/>
      <c r="BS183" s="186"/>
      <c r="BT183" s="186"/>
      <c r="BU183" s="186"/>
      <c r="BV183" s="21"/>
      <c r="BW183" s="23"/>
      <c r="BX183" s="21"/>
      <c r="BY183" s="44"/>
      <c r="BZ183" s="23"/>
      <c r="CE183" s="186"/>
      <c r="CF183" s="186"/>
      <c r="CG183" s="186"/>
      <c r="CH183" s="186"/>
    </row>
    <row r="184" spans="1:86" s="16" customFormat="1" x14ac:dyDescent="0.2">
      <c r="A184" s="21"/>
      <c r="B184" s="19"/>
      <c r="E184" s="21"/>
      <c r="M184" s="186"/>
      <c r="T184" s="13"/>
      <c r="AA184" s="186"/>
      <c r="AB184" s="186"/>
      <c r="AC184" s="295"/>
      <c r="AD184" s="186"/>
      <c r="AG184" s="41"/>
      <c r="AH184" s="13"/>
      <c r="AM184" s="21"/>
      <c r="AN184" s="295"/>
      <c r="AV184" s="22"/>
      <c r="AW184" s="21"/>
      <c r="AX184" s="21"/>
      <c r="BB184" s="186"/>
      <c r="BC184" s="186"/>
      <c r="BD184" s="186"/>
      <c r="BE184" s="186"/>
      <c r="BI184" s="21"/>
      <c r="BR184" s="186"/>
      <c r="BS184" s="186"/>
      <c r="BT184" s="186"/>
      <c r="BU184" s="186"/>
      <c r="BV184" s="21"/>
      <c r="BW184" s="23"/>
      <c r="BX184" s="21"/>
      <c r="BY184" s="44"/>
      <c r="BZ184" s="23"/>
      <c r="CE184" s="186"/>
      <c r="CF184" s="186"/>
      <c r="CG184" s="186"/>
      <c r="CH184" s="186"/>
    </row>
    <row r="185" spans="1:86" s="16" customFormat="1" x14ac:dyDescent="0.2">
      <c r="A185" s="21"/>
      <c r="B185" s="19"/>
      <c r="E185" s="21"/>
      <c r="M185" s="186"/>
      <c r="T185" s="13"/>
      <c r="AA185" s="186"/>
      <c r="AB185" s="186"/>
      <c r="AC185" s="295"/>
      <c r="AD185" s="186"/>
      <c r="AG185" s="41"/>
      <c r="AH185" s="13"/>
      <c r="AM185" s="21"/>
      <c r="AN185" s="295"/>
      <c r="AV185" s="22"/>
      <c r="AW185" s="21"/>
      <c r="AX185" s="21"/>
      <c r="BB185" s="186"/>
      <c r="BC185" s="186"/>
      <c r="BD185" s="186"/>
      <c r="BE185" s="186"/>
      <c r="BI185" s="21"/>
      <c r="BR185" s="186"/>
      <c r="BS185" s="186"/>
      <c r="BT185" s="186"/>
      <c r="BU185" s="186"/>
      <c r="BV185" s="21"/>
      <c r="BW185" s="23"/>
      <c r="BX185" s="21"/>
      <c r="BY185" s="44"/>
      <c r="BZ185" s="23"/>
      <c r="CE185" s="186"/>
      <c r="CF185" s="186"/>
      <c r="CG185" s="186"/>
      <c r="CH185" s="186"/>
    </row>
    <row r="186" spans="1:86" s="16" customFormat="1" x14ac:dyDescent="0.2">
      <c r="A186" s="21"/>
      <c r="B186" s="19"/>
      <c r="E186" s="21"/>
      <c r="M186" s="186"/>
      <c r="T186" s="13"/>
      <c r="AA186" s="186"/>
      <c r="AB186" s="186"/>
      <c r="AC186" s="295"/>
      <c r="AD186" s="186"/>
      <c r="AG186" s="41"/>
      <c r="AH186" s="13"/>
      <c r="AM186" s="21"/>
      <c r="AN186" s="295"/>
      <c r="AV186" s="22"/>
      <c r="AW186" s="21"/>
      <c r="AX186" s="21"/>
      <c r="BB186" s="186"/>
      <c r="BC186" s="186"/>
      <c r="BD186" s="186"/>
      <c r="BE186" s="186"/>
      <c r="BI186" s="21"/>
      <c r="BR186" s="186"/>
      <c r="BS186" s="186"/>
      <c r="BT186" s="186"/>
      <c r="BU186" s="186"/>
      <c r="BV186" s="21"/>
      <c r="BW186" s="23"/>
      <c r="BX186" s="21"/>
      <c r="BY186" s="44"/>
      <c r="BZ186" s="23"/>
      <c r="CE186" s="186"/>
      <c r="CF186" s="186"/>
      <c r="CG186" s="186"/>
      <c r="CH186" s="186"/>
    </row>
    <row r="187" spans="1:86" s="16" customFormat="1" x14ac:dyDescent="0.2">
      <c r="A187" s="21"/>
      <c r="B187" s="19"/>
      <c r="E187" s="21"/>
      <c r="M187" s="186"/>
      <c r="T187" s="13"/>
      <c r="AA187" s="186"/>
      <c r="AB187" s="186"/>
      <c r="AC187" s="295"/>
      <c r="AD187" s="186"/>
      <c r="AG187" s="41"/>
      <c r="AH187" s="13"/>
      <c r="AM187" s="21"/>
      <c r="AN187" s="295"/>
      <c r="AV187" s="22"/>
      <c r="AW187" s="21"/>
      <c r="AX187" s="21"/>
      <c r="BB187" s="186"/>
      <c r="BC187" s="186"/>
      <c r="BD187" s="186"/>
      <c r="BE187" s="186"/>
      <c r="BI187" s="21"/>
      <c r="BR187" s="186"/>
      <c r="BS187" s="186"/>
      <c r="BT187" s="186"/>
      <c r="BU187" s="186"/>
      <c r="BV187" s="21"/>
      <c r="BW187" s="23"/>
      <c r="BX187" s="21"/>
      <c r="BY187" s="44"/>
      <c r="BZ187" s="23"/>
      <c r="CE187" s="186"/>
      <c r="CF187" s="186"/>
      <c r="CG187" s="186"/>
      <c r="CH187" s="186"/>
    </row>
    <row r="188" spans="1:86" s="16" customFormat="1" x14ac:dyDescent="0.2">
      <c r="A188" s="21"/>
      <c r="B188" s="19"/>
      <c r="E188" s="21"/>
      <c r="M188" s="186"/>
      <c r="T188" s="13"/>
      <c r="AA188" s="186"/>
      <c r="AB188" s="186"/>
      <c r="AC188" s="295"/>
      <c r="AD188" s="186"/>
      <c r="AG188" s="41"/>
      <c r="AH188" s="13"/>
      <c r="AM188" s="21"/>
      <c r="AN188" s="295"/>
      <c r="AV188" s="22"/>
      <c r="AW188" s="21"/>
      <c r="AX188" s="21"/>
      <c r="BB188" s="186"/>
      <c r="BC188" s="186"/>
      <c r="BD188" s="186"/>
      <c r="BE188" s="186"/>
      <c r="BI188" s="21"/>
      <c r="BR188" s="186"/>
      <c r="BS188" s="186"/>
      <c r="BT188" s="186"/>
      <c r="BU188" s="186"/>
      <c r="BV188" s="21"/>
      <c r="BW188" s="23"/>
      <c r="BX188" s="21"/>
      <c r="BY188" s="44"/>
      <c r="BZ188" s="23"/>
      <c r="CE188" s="186"/>
      <c r="CF188" s="186"/>
      <c r="CG188" s="186"/>
      <c r="CH188" s="186"/>
    </row>
    <row r="189" spans="1:86" s="16" customFormat="1" x14ac:dyDescent="0.2">
      <c r="A189" s="21"/>
      <c r="B189" s="19"/>
      <c r="E189" s="21"/>
      <c r="M189" s="186"/>
      <c r="T189" s="13"/>
      <c r="AA189" s="186"/>
      <c r="AB189" s="186"/>
      <c r="AC189" s="295"/>
      <c r="AD189" s="186"/>
      <c r="AG189" s="41"/>
      <c r="AH189" s="13"/>
      <c r="AM189" s="21"/>
      <c r="AN189" s="295"/>
      <c r="AV189" s="22"/>
      <c r="AW189" s="21"/>
      <c r="AX189" s="21"/>
      <c r="BB189" s="186"/>
      <c r="BC189" s="186"/>
      <c r="BD189" s="186"/>
      <c r="BE189" s="186"/>
      <c r="BI189" s="21"/>
      <c r="BR189" s="186"/>
      <c r="BS189" s="186"/>
      <c r="BT189" s="186"/>
      <c r="BU189" s="186"/>
      <c r="BV189" s="21"/>
      <c r="BW189" s="23"/>
      <c r="BX189" s="21"/>
      <c r="BY189" s="44"/>
      <c r="BZ189" s="23"/>
      <c r="CE189" s="186"/>
      <c r="CF189" s="186"/>
      <c r="CG189" s="186"/>
      <c r="CH189" s="186"/>
    </row>
    <row r="190" spans="1:86" s="16" customFormat="1" x14ac:dyDescent="0.2">
      <c r="A190" s="21"/>
      <c r="B190" s="19"/>
      <c r="E190" s="21"/>
      <c r="M190" s="186"/>
      <c r="T190" s="13"/>
      <c r="AA190" s="186"/>
      <c r="AB190" s="186"/>
      <c r="AC190" s="295"/>
      <c r="AD190" s="186"/>
      <c r="AG190" s="41"/>
      <c r="AH190" s="13"/>
      <c r="AM190" s="21"/>
      <c r="AN190" s="295"/>
      <c r="AV190" s="22"/>
      <c r="AW190" s="21"/>
      <c r="AX190" s="21"/>
      <c r="BB190" s="186"/>
      <c r="BC190" s="186"/>
      <c r="BD190" s="186"/>
      <c r="BE190" s="186"/>
      <c r="BI190" s="21"/>
      <c r="BR190" s="186"/>
      <c r="BS190" s="186"/>
      <c r="BT190" s="186"/>
      <c r="BU190" s="186"/>
      <c r="BV190" s="21"/>
      <c r="BW190" s="23"/>
      <c r="BX190" s="21"/>
      <c r="BY190" s="44"/>
      <c r="BZ190" s="23"/>
      <c r="CE190" s="186"/>
      <c r="CF190" s="186"/>
      <c r="CG190" s="186"/>
      <c r="CH190" s="186"/>
    </row>
    <row r="191" spans="1:86" s="16" customFormat="1" x14ac:dyDescent="0.2">
      <c r="A191" s="21"/>
      <c r="B191" s="19"/>
      <c r="E191" s="21"/>
      <c r="M191" s="186"/>
      <c r="T191" s="13"/>
      <c r="AA191" s="186"/>
      <c r="AB191" s="186"/>
      <c r="AC191" s="295"/>
      <c r="AD191" s="186"/>
      <c r="AG191" s="41"/>
      <c r="AH191" s="13"/>
      <c r="AM191" s="21"/>
      <c r="AN191" s="295"/>
      <c r="AV191" s="22"/>
      <c r="AW191" s="21"/>
      <c r="AX191" s="21"/>
      <c r="BB191" s="186"/>
      <c r="BC191" s="186"/>
      <c r="BD191" s="186"/>
      <c r="BE191" s="186"/>
      <c r="BI191" s="21"/>
      <c r="BR191" s="186"/>
      <c r="BS191" s="186"/>
      <c r="BT191" s="186"/>
      <c r="BU191" s="186"/>
      <c r="BV191" s="21"/>
      <c r="BW191" s="23"/>
      <c r="BX191" s="21"/>
      <c r="BY191" s="44"/>
      <c r="BZ191" s="23"/>
      <c r="CE191" s="186"/>
      <c r="CF191" s="186"/>
      <c r="CG191" s="186"/>
      <c r="CH191" s="186"/>
    </row>
    <row r="192" spans="1:86" s="16" customFormat="1" x14ac:dyDescent="0.2">
      <c r="A192" s="21"/>
      <c r="B192" s="19"/>
      <c r="E192" s="21"/>
      <c r="M192" s="186"/>
      <c r="T192" s="13"/>
      <c r="AA192" s="186"/>
      <c r="AB192" s="186"/>
      <c r="AC192" s="295"/>
      <c r="AD192" s="186"/>
      <c r="AG192" s="41"/>
      <c r="AH192" s="13"/>
      <c r="AM192" s="21"/>
      <c r="AN192" s="295"/>
      <c r="AV192" s="22"/>
      <c r="AW192" s="21"/>
      <c r="AX192" s="21"/>
      <c r="BB192" s="186"/>
      <c r="BC192" s="186"/>
      <c r="BD192" s="186"/>
      <c r="BE192" s="186"/>
      <c r="BI192" s="21"/>
      <c r="BR192" s="186"/>
      <c r="BS192" s="186"/>
      <c r="BT192" s="186"/>
      <c r="BU192" s="186"/>
      <c r="BV192" s="21"/>
      <c r="BW192" s="23"/>
      <c r="BX192" s="21"/>
      <c r="BY192" s="44"/>
      <c r="BZ192" s="23"/>
      <c r="CE192" s="186"/>
      <c r="CF192" s="186"/>
      <c r="CG192" s="186"/>
      <c r="CH192" s="186"/>
    </row>
    <row r="193" spans="1:86" s="16" customFormat="1" x14ac:dyDescent="0.2">
      <c r="A193" s="21"/>
      <c r="B193" s="19"/>
      <c r="E193" s="21"/>
      <c r="M193" s="186"/>
      <c r="T193" s="13"/>
      <c r="AA193" s="186"/>
      <c r="AB193" s="186"/>
      <c r="AC193" s="295"/>
      <c r="AD193" s="186"/>
      <c r="AG193" s="41"/>
      <c r="AH193" s="13"/>
      <c r="AM193" s="21"/>
      <c r="AN193" s="295"/>
      <c r="AV193" s="22"/>
      <c r="AW193" s="21"/>
      <c r="AX193" s="21"/>
      <c r="BB193" s="186"/>
      <c r="BC193" s="186"/>
      <c r="BD193" s="186"/>
      <c r="BE193" s="186"/>
      <c r="BI193" s="21"/>
      <c r="BR193" s="186"/>
      <c r="BS193" s="186"/>
      <c r="BT193" s="186"/>
      <c r="BU193" s="186"/>
      <c r="BV193" s="21"/>
      <c r="BW193" s="23"/>
      <c r="BX193" s="21"/>
      <c r="BY193" s="44"/>
      <c r="BZ193" s="23"/>
      <c r="CE193" s="186"/>
      <c r="CF193" s="186"/>
      <c r="CG193" s="186"/>
      <c r="CH193" s="186"/>
    </row>
    <row r="194" spans="1:86" s="16" customFormat="1" x14ac:dyDescent="0.2">
      <c r="A194" s="21"/>
      <c r="B194" s="19"/>
      <c r="E194" s="21"/>
      <c r="M194" s="186"/>
      <c r="T194" s="13"/>
      <c r="AA194" s="186"/>
      <c r="AB194" s="186"/>
      <c r="AC194" s="295"/>
      <c r="AD194" s="186"/>
      <c r="AG194" s="41"/>
      <c r="AH194" s="13"/>
      <c r="AM194" s="21"/>
      <c r="AN194" s="295"/>
      <c r="AV194" s="22"/>
      <c r="AW194" s="21"/>
      <c r="AX194" s="21"/>
      <c r="BB194" s="186"/>
      <c r="BC194" s="186"/>
      <c r="BD194" s="186"/>
      <c r="BE194" s="186"/>
      <c r="BI194" s="21"/>
      <c r="BR194" s="186"/>
      <c r="BS194" s="186"/>
      <c r="BT194" s="186"/>
      <c r="BU194" s="186"/>
      <c r="BV194" s="21"/>
      <c r="BW194" s="23"/>
      <c r="BX194" s="21"/>
      <c r="BY194" s="44"/>
      <c r="BZ194" s="23"/>
      <c r="CE194" s="186"/>
      <c r="CF194" s="186"/>
      <c r="CG194" s="186"/>
      <c r="CH194" s="186"/>
    </row>
    <row r="195" spans="1:86" s="16" customFormat="1" x14ac:dyDescent="0.2">
      <c r="A195" s="21"/>
      <c r="B195" s="19"/>
      <c r="E195" s="21"/>
      <c r="M195" s="186"/>
      <c r="T195" s="13"/>
      <c r="AA195" s="186"/>
      <c r="AB195" s="186"/>
      <c r="AC195" s="295"/>
      <c r="AD195" s="186"/>
      <c r="AG195" s="41"/>
      <c r="AH195" s="13"/>
      <c r="AM195" s="21"/>
      <c r="AN195" s="295"/>
      <c r="AV195" s="22"/>
      <c r="AW195" s="21"/>
      <c r="AX195" s="21"/>
      <c r="BB195" s="186"/>
      <c r="BC195" s="186"/>
      <c r="BD195" s="186"/>
      <c r="BE195" s="186"/>
      <c r="BI195" s="21"/>
      <c r="BR195" s="186"/>
      <c r="BS195" s="186"/>
      <c r="BT195" s="186"/>
      <c r="BU195" s="186"/>
      <c r="BV195" s="21"/>
      <c r="BW195" s="23"/>
      <c r="BX195" s="21"/>
      <c r="BY195" s="44"/>
      <c r="BZ195" s="23"/>
      <c r="CE195" s="186"/>
      <c r="CF195" s="186"/>
      <c r="CG195" s="186"/>
      <c r="CH195" s="186"/>
    </row>
    <row r="196" spans="1:86" s="16" customFormat="1" x14ac:dyDescent="0.2">
      <c r="A196" s="21"/>
      <c r="B196" s="19"/>
      <c r="E196" s="21"/>
      <c r="M196" s="186"/>
      <c r="T196" s="13"/>
      <c r="AA196" s="186"/>
      <c r="AB196" s="186"/>
      <c r="AC196" s="295"/>
      <c r="AD196" s="186"/>
      <c r="AG196" s="41"/>
      <c r="AH196" s="13"/>
      <c r="AM196" s="21"/>
      <c r="AN196" s="295"/>
      <c r="AV196" s="22"/>
      <c r="AW196" s="21"/>
      <c r="AX196" s="21"/>
      <c r="BB196" s="186"/>
      <c r="BC196" s="186"/>
      <c r="BD196" s="186"/>
      <c r="BE196" s="186"/>
      <c r="BI196" s="21"/>
      <c r="BR196" s="186"/>
      <c r="BS196" s="186"/>
      <c r="BT196" s="186"/>
      <c r="BU196" s="186"/>
      <c r="BV196" s="21"/>
      <c r="BW196" s="23"/>
      <c r="BX196" s="21"/>
      <c r="BY196" s="44"/>
      <c r="BZ196" s="23"/>
      <c r="CE196" s="186"/>
      <c r="CF196" s="186"/>
      <c r="CG196" s="186"/>
      <c r="CH196" s="186"/>
    </row>
    <row r="197" spans="1:86" s="16" customFormat="1" x14ac:dyDescent="0.2">
      <c r="A197" s="21"/>
      <c r="B197" s="19"/>
      <c r="E197" s="21"/>
      <c r="M197" s="186"/>
      <c r="T197" s="13"/>
      <c r="AA197" s="186"/>
      <c r="AB197" s="186"/>
      <c r="AC197" s="295"/>
      <c r="AD197" s="186"/>
      <c r="AG197" s="41"/>
      <c r="AH197" s="13"/>
      <c r="AM197" s="21"/>
      <c r="AN197" s="295"/>
      <c r="AV197" s="22"/>
      <c r="AW197" s="21"/>
      <c r="AX197" s="21"/>
      <c r="BB197" s="186"/>
      <c r="BC197" s="186"/>
      <c r="BD197" s="186"/>
      <c r="BE197" s="186"/>
      <c r="BI197" s="21"/>
      <c r="BR197" s="186"/>
      <c r="BS197" s="186"/>
      <c r="BT197" s="186"/>
      <c r="BU197" s="186"/>
      <c r="BV197" s="21"/>
      <c r="BW197" s="23"/>
      <c r="BX197" s="21"/>
      <c r="BY197" s="44"/>
      <c r="BZ197" s="23"/>
      <c r="CE197" s="186"/>
      <c r="CF197" s="186"/>
      <c r="CG197" s="186"/>
      <c r="CH197" s="186"/>
    </row>
    <row r="198" spans="1:86" s="16" customFormat="1" x14ac:dyDescent="0.2">
      <c r="A198" s="21"/>
      <c r="B198" s="19"/>
      <c r="E198" s="21"/>
      <c r="M198" s="186"/>
      <c r="T198" s="13"/>
      <c r="AA198" s="186"/>
      <c r="AB198" s="186"/>
      <c r="AC198" s="295"/>
      <c r="AD198" s="186"/>
      <c r="AG198" s="41"/>
      <c r="AH198" s="13"/>
      <c r="AM198" s="21"/>
      <c r="AN198" s="295"/>
      <c r="AV198" s="22"/>
      <c r="AW198" s="21"/>
      <c r="AX198" s="21"/>
      <c r="BB198" s="186"/>
      <c r="BC198" s="186"/>
      <c r="BD198" s="186"/>
      <c r="BE198" s="186"/>
      <c r="BI198" s="21"/>
      <c r="BR198" s="186"/>
      <c r="BS198" s="186"/>
      <c r="BT198" s="186"/>
      <c r="BU198" s="186"/>
      <c r="BV198" s="21"/>
      <c r="BW198" s="23"/>
      <c r="BX198" s="21"/>
      <c r="BY198" s="44"/>
      <c r="BZ198" s="23"/>
      <c r="CE198" s="186"/>
      <c r="CF198" s="186"/>
      <c r="CG198" s="186"/>
      <c r="CH198" s="186"/>
    </row>
    <row r="199" spans="1:86" s="16" customFormat="1" x14ac:dyDescent="0.2">
      <c r="A199" s="21"/>
      <c r="B199" s="19"/>
      <c r="E199" s="21"/>
      <c r="M199" s="186"/>
      <c r="T199" s="13"/>
      <c r="AA199" s="186"/>
      <c r="AB199" s="186"/>
      <c r="AC199" s="295"/>
      <c r="AD199" s="186"/>
      <c r="AG199" s="41"/>
      <c r="AH199" s="13"/>
      <c r="AM199" s="21"/>
      <c r="AN199" s="295"/>
      <c r="AV199" s="22"/>
      <c r="AW199" s="21"/>
      <c r="AX199" s="21"/>
      <c r="BB199" s="186"/>
      <c r="BC199" s="186"/>
      <c r="BD199" s="186"/>
      <c r="BE199" s="186"/>
      <c r="BI199" s="21"/>
      <c r="BR199" s="186"/>
      <c r="BS199" s="186"/>
      <c r="BT199" s="186"/>
      <c r="BU199" s="186"/>
      <c r="BV199" s="21"/>
      <c r="BW199" s="23"/>
      <c r="BX199" s="21"/>
      <c r="BY199" s="44"/>
      <c r="BZ199" s="23"/>
      <c r="CE199" s="186"/>
      <c r="CF199" s="186"/>
      <c r="CG199" s="186"/>
      <c r="CH199" s="186"/>
    </row>
    <row r="200" spans="1:86" s="16" customFormat="1" x14ac:dyDescent="0.2">
      <c r="A200" s="21"/>
      <c r="B200" s="19"/>
      <c r="E200" s="21"/>
      <c r="M200" s="186"/>
      <c r="T200" s="13"/>
      <c r="AA200" s="186"/>
      <c r="AB200" s="186"/>
      <c r="AC200" s="295"/>
      <c r="AD200" s="186"/>
      <c r="AG200" s="41"/>
      <c r="AH200" s="13"/>
      <c r="AM200" s="21"/>
      <c r="AN200" s="295"/>
      <c r="AV200" s="22"/>
      <c r="AW200" s="21"/>
      <c r="AX200" s="21"/>
      <c r="BB200" s="186"/>
      <c r="BC200" s="186"/>
      <c r="BD200" s="186"/>
      <c r="BE200" s="186"/>
      <c r="BI200" s="21"/>
      <c r="BR200" s="186"/>
      <c r="BS200" s="186"/>
      <c r="BT200" s="186"/>
      <c r="BU200" s="186"/>
      <c r="BV200" s="21"/>
      <c r="BW200" s="23"/>
      <c r="BX200" s="21"/>
      <c r="BY200" s="44"/>
      <c r="BZ200" s="23"/>
      <c r="CE200" s="186"/>
      <c r="CF200" s="186"/>
      <c r="CG200" s="186"/>
      <c r="CH200" s="186"/>
    </row>
    <row r="201" spans="1:86" s="16" customFormat="1" x14ac:dyDescent="0.2">
      <c r="A201" s="21"/>
      <c r="B201" s="19"/>
      <c r="E201" s="21"/>
      <c r="M201" s="186"/>
      <c r="T201" s="13"/>
      <c r="AA201" s="186"/>
      <c r="AB201" s="186"/>
      <c r="AC201" s="295"/>
      <c r="AD201" s="186"/>
      <c r="AG201" s="41"/>
      <c r="AH201" s="13"/>
      <c r="AM201" s="21"/>
      <c r="AN201" s="295"/>
      <c r="AV201" s="22"/>
      <c r="AW201" s="21"/>
      <c r="AX201" s="21"/>
      <c r="BB201" s="186"/>
      <c r="BC201" s="186"/>
      <c r="BD201" s="186"/>
      <c r="BE201" s="186"/>
      <c r="BI201" s="21"/>
      <c r="BR201" s="186"/>
      <c r="BS201" s="186"/>
      <c r="BT201" s="186"/>
      <c r="BU201" s="186"/>
      <c r="BV201" s="21"/>
      <c r="BW201" s="23"/>
      <c r="BX201" s="21"/>
      <c r="BY201" s="44"/>
      <c r="BZ201" s="23"/>
      <c r="CE201" s="186"/>
      <c r="CF201" s="186"/>
      <c r="CG201" s="186"/>
      <c r="CH201" s="186"/>
    </row>
    <row r="202" spans="1:86" s="16" customFormat="1" x14ac:dyDescent="0.2">
      <c r="A202" s="21"/>
      <c r="B202" s="19"/>
      <c r="E202" s="21"/>
      <c r="M202" s="186"/>
      <c r="T202" s="13"/>
      <c r="AA202" s="186"/>
      <c r="AB202" s="186"/>
      <c r="AC202" s="295"/>
      <c r="AD202" s="186"/>
      <c r="AG202" s="41"/>
      <c r="AH202" s="13"/>
      <c r="AM202" s="21"/>
      <c r="AN202" s="295"/>
      <c r="AV202" s="22"/>
      <c r="AW202" s="21"/>
      <c r="AX202" s="21"/>
      <c r="BB202" s="186"/>
      <c r="BC202" s="186"/>
      <c r="BD202" s="186"/>
      <c r="BE202" s="186"/>
      <c r="BI202" s="21"/>
      <c r="BR202" s="186"/>
      <c r="BS202" s="186"/>
      <c r="BT202" s="186"/>
      <c r="BU202" s="186"/>
      <c r="BV202" s="21"/>
      <c r="BW202" s="23"/>
      <c r="BX202" s="21"/>
      <c r="BY202" s="44"/>
      <c r="BZ202" s="23"/>
      <c r="CE202" s="186"/>
      <c r="CF202" s="186"/>
      <c r="CG202" s="186"/>
      <c r="CH202" s="186"/>
    </row>
    <row r="203" spans="1:86" s="16" customFormat="1" x14ac:dyDescent="0.2">
      <c r="A203" s="21"/>
      <c r="B203" s="19"/>
      <c r="E203" s="21"/>
      <c r="M203" s="186"/>
      <c r="T203" s="13"/>
      <c r="AA203" s="186"/>
      <c r="AB203" s="186"/>
      <c r="AC203" s="295"/>
      <c r="AD203" s="186"/>
      <c r="AG203" s="41"/>
      <c r="AH203" s="13"/>
      <c r="AM203" s="21"/>
      <c r="AN203" s="295"/>
      <c r="AV203" s="22"/>
      <c r="AW203" s="21"/>
      <c r="AX203" s="21"/>
      <c r="BB203" s="186"/>
      <c r="BC203" s="186"/>
      <c r="BD203" s="186"/>
      <c r="BE203" s="186"/>
      <c r="BI203" s="21"/>
      <c r="BR203" s="186"/>
      <c r="BS203" s="186"/>
      <c r="BT203" s="186"/>
      <c r="BU203" s="186"/>
      <c r="BV203" s="21"/>
      <c r="BW203" s="23"/>
      <c r="BX203" s="21"/>
      <c r="BY203" s="44"/>
      <c r="BZ203" s="23"/>
      <c r="CE203" s="186"/>
      <c r="CF203" s="186"/>
      <c r="CG203" s="186"/>
      <c r="CH203" s="186"/>
    </row>
    <row r="204" spans="1:86" s="16" customFormat="1" x14ac:dyDescent="0.2">
      <c r="A204" s="21"/>
      <c r="B204" s="19"/>
      <c r="E204" s="21"/>
      <c r="M204" s="186"/>
      <c r="T204" s="13"/>
      <c r="AA204" s="186"/>
      <c r="AB204" s="186"/>
      <c r="AC204" s="295"/>
      <c r="AD204" s="186"/>
      <c r="AG204" s="41"/>
      <c r="AH204" s="13"/>
      <c r="AM204" s="21"/>
      <c r="AN204" s="295"/>
      <c r="AV204" s="22"/>
      <c r="AW204" s="21"/>
      <c r="AX204" s="21"/>
      <c r="BB204" s="186"/>
      <c r="BC204" s="186"/>
      <c r="BD204" s="186"/>
      <c r="BE204" s="186"/>
      <c r="BI204" s="21"/>
      <c r="BR204" s="186"/>
      <c r="BS204" s="186"/>
      <c r="BT204" s="186"/>
      <c r="BU204" s="186"/>
      <c r="BV204" s="21"/>
      <c r="BW204" s="23"/>
      <c r="BX204" s="21"/>
      <c r="BY204" s="44"/>
      <c r="BZ204" s="23"/>
      <c r="CE204" s="186"/>
      <c r="CF204" s="186"/>
      <c r="CG204" s="186"/>
      <c r="CH204" s="186"/>
    </row>
    <row r="205" spans="1:86" s="16" customFormat="1" x14ac:dyDescent="0.2">
      <c r="A205" s="21"/>
      <c r="B205" s="19"/>
      <c r="E205" s="21"/>
      <c r="M205" s="186"/>
      <c r="T205" s="13"/>
      <c r="AA205" s="186"/>
      <c r="AB205" s="186"/>
      <c r="AC205" s="295"/>
      <c r="AD205" s="186"/>
      <c r="AG205" s="41"/>
      <c r="AH205" s="13"/>
      <c r="AM205" s="21"/>
      <c r="AN205" s="295"/>
      <c r="AV205" s="22"/>
      <c r="AW205" s="21"/>
      <c r="AX205" s="21"/>
      <c r="BB205" s="186"/>
      <c r="BC205" s="186"/>
      <c r="BD205" s="186"/>
      <c r="BE205" s="186"/>
      <c r="BI205" s="21"/>
      <c r="BR205" s="186"/>
      <c r="BS205" s="186"/>
      <c r="BT205" s="186"/>
      <c r="BU205" s="186"/>
      <c r="BV205" s="21"/>
      <c r="BW205" s="23"/>
      <c r="BX205" s="21"/>
      <c r="BY205" s="44"/>
      <c r="BZ205" s="23"/>
      <c r="CE205" s="186"/>
      <c r="CF205" s="186"/>
      <c r="CG205" s="186"/>
      <c r="CH205" s="186"/>
    </row>
    <row r="206" spans="1:86" s="16" customFormat="1" x14ac:dyDescent="0.2">
      <c r="A206" s="21"/>
      <c r="B206" s="19"/>
      <c r="E206" s="21"/>
      <c r="M206" s="186"/>
      <c r="T206" s="13"/>
      <c r="AA206" s="186"/>
      <c r="AB206" s="186"/>
      <c r="AC206" s="295"/>
      <c r="AD206" s="186"/>
      <c r="AG206" s="41"/>
      <c r="AH206" s="13"/>
      <c r="AM206" s="21"/>
      <c r="AN206" s="295"/>
      <c r="AV206" s="22"/>
      <c r="AW206" s="21"/>
      <c r="AX206" s="21"/>
      <c r="BB206" s="186"/>
      <c r="BC206" s="186"/>
      <c r="BD206" s="186"/>
      <c r="BE206" s="186"/>
      <c r="BI206" s="21"/>
      <c r="BR206" s="186"/>
      <c r="BS206" s="186"/>
      <c r="BT206" s="186"/>
      <c r="BU206" s="186"/>
      <c r="BV206" s="21"/>
      <c r="BW206" s="23"/>
      <c r="BX206" s="21"/>
      <c r="BY206" s="44"/>
      <c r="BZ206" s="23"/>
      <c r="CE206" s="186"/>
      <c r="CF206" s="186"/>
      <c r="CG206" s="186"/>
      <c r="CH206" s="186"/>
    </row>
    <row r="207" spans="1:86" s="16" customFormat="1" x14ac:dyDescent="0.2">
      <c r="A207" s="21"/>
      <c r="B207" s="19"/>
      <c r="E207" s="21"/>
      <c r="M207" s="186"/>
      <c r="T207" s="13"/>
      <c r="AA207" s="186"/>
      <c r="AB207" s="186"/>
      <c r="AC207" s="295"/>
      <c r="AD207" s="186"/>
      <c r="AG207" s="41"/>
      <c r="AH207" s="13"/>
      <c r="AM207" s="21"/>
      <c r="AN207" s="295"/>
      <c r="AV207" s="22"/>
      <c r="AW207" s="21"/>
      <c r="AX207" s="21"/>
      <c r="BB207" s="186"/>
      <c r="BC207" s="186"/>
      <c r="BD207" s="186"/>
      <c r="BE207" s="186"/>
      <c r="BI207" s="21"/>
      <c r="BR207" s="186"/>
      <c r="BS207" s="186"/>
      <c r="BT207" s="186"/>
      <c r="BU207" s="186"/>
      <c r="BV207" s="21"/>
      <c r="BW207" s="23"/>
      <c r="BX207" s="21"/>
      <c r="BY207" s="44"/>
      <c r="BZ207" s="23"/>
      <c r="CE207" s="186"/>
      <c r="CF207" s="186"/>
      <c r="CG207" s="186"/>
      <c r="CH207" s="186"/>
    </row>
    <row r="208" spans="1:86" s="16" customFormat="1" x14ac:dyDescent="0.2">
      <c r="A208" s="21"/>
      <c r="B208" s="19"/>
      <c r="E208" s="21"/>
      <c r="M208" s="186"/>
      <c r="T208" s="13"/>
      <c r="AA208" s="186"/>
      <c r="AB208" s="186"/>
      <c r="AC208" s="295"/>
      <c r="AD208" s="186"/>
      <c r="AG208" s="41"/>
      <c r="AH208" s="13"/>
      <c r="AM208" s="21"/>
      <c r="AN208" s="295"/>
      <c r="AV208" s="22"/>
      <c r="AW208" s="21"/>
      <c r="AX208" s="21"/>
      <c r="BB208" s="186"/>
      <c r="BC208" s="186"/>
      <c r="BD208" s="186"/>
      <c r="BE208" s="186"/>
      <c r="BI208" s="21"/>
      <c r="BR208" s="186"/>
      <c r="BS208" s="186"/>
      <c r="BT208" s="186"/>
      <c r="BU208" s="186"/>
      <c r="BV208" s="21"/>
      <c r="BW208" s="23"/>
      <c r="BX208" s="21"/>
      <c r="BY208" s="44"/>
      <c r="BZ208" s="23"/>
      <c r="CE208" s="186"/>
      <c r="CF208" s="186"/>
      <c r="CG208" s="186"/>
      <c r="CH208" s="186"/>
    </row>
    <row r="209" spans="1:86" s="16" customFormat="1" x14ac:dyDescent="0.2">
      <c r="A209" s="21"/>
      <c r="B209" s="19"/>
      <c r="E209" s="21"/>
      <c r="M209" s="186"/>
      <c r="T209" s="13"/>
      <c r="AA209" s="186"/>
      <c r="AB209" s="186"/>
      <c r="AC209" s="295"/>
      <c r="AD209" s="186"/>
      <c r="AG209" s="41"/>
      <c r="AH209" s="13"/>
      <c r="AM209" s="21"/>
      <c r="AN209" s="295"/>
      <c r="AV209" s="22"/>
      <c r="AW209" s="21"/>
      <c r="AX209" s="21"/>
      <c r="BB209" s="186"/>
      <c r="BC209" s="186"/>
      <c r="BD209" s="186"/>
      <c r="BE209" s="186"/>
      <c r="BI209" s="21"/>
      <c r="BR209" s="186"/>
      <c r="BS209" s="186"/>
      <c r="BT209" s="186"/>
      <c r="BU209" s="186"/>
      <c r="BV209" s="21"/>
      <c r="BW209" s="23"/>
      <c r="BX209" s="21"/>
      <c r="BY209" s="44"/>
      <c r="BZ209" s="23"/>
      <c r="CE209" s="186"/>
      <c r="CF209" s="186"/>
      <c r="CG209" s="186"/>
      <c r="CH209" s="186"/>
    </row>
    <row r="210" spans="1:86" s="16" customFormat="1" x14ac:dyDescent="0.2">
      <c r="A210" s="21"/>
      <c r="B210" s="19"/>
      <c r="E210" s="21"/>
      <c r="M210" s="186"/>
      <c r="T210" s="13"/>
      <c r="AA210" s="186"/>
      <c r="AB210" s="186"/>
      <c r="AC210" s="295"/>
      <c r="AD210" s="186"/>
      <c r="AG210" s="41"/>
      <c r="AH210" s="13"/>
      <c r="AM210" s="21"/>
      <c r="AN210" s="295"/>
      <c r="AV210" s="22"/>
      <c r="AW210" s="21"/>
      <c r="AX210" s="21"/>
      <c r="BB210" s="186"/>
      <c r="BC210" s="186"/>
      <c r="BD210" s="186"/>
      <c r="BE210" s="186"/>
      <c r="BI210" s="21"/>
      <c r="BR210" s="186"/>
      <c r="BS210" s="186"/>
      <c r="BT210" s="186"/>
      <c r="BU210" s="186"/>
      <c r="BV210" s="21"/>
      <c r="BW210" s="23"/>
      <c r="BX210" s="21"/>
      <c r="BY210" s="44"/>
      <c r="BZ210" s="23"/>
      <c r="CE210" s="186"/>
      <c r="CF210" s="186"/>
      <c r="CG210" s="186"/>
      <c r="CH210" s="186"/>
    </row>
    <row r="211" spans="1:86" s="16" customFormat="1" x14ac:dyDescent="0.2">
      <c r="A211" s="21"/>
      <c r="B211" s="19"/>
      <c r="E211" s="21"/>
      <c r="M211" s="186"/>
      <c r="T211" s="13"/>
      <c r="AA211" s="186"/>
      <c r="AB211" s="186"/>
      <c r="AC211" s="295"/>
      <c r="AD211" s="186"/>
      <c r="AG211" s="41"/>
      <c r="AH211" s="13"/>
      <c r="AM211" s="21"/>
      <c r="AN211" s="295"/>
      <c r="AV211" s="22"/>
      <c r="AW211" s="21"/>
      <c r="AX211" s="21"/>
      <c r="BB211" s="186"/>
      <c r="BC211" s="186"/>
      <c r="BD211" s="186"/>
      <c r="BE211" s="186"/>
      <c r="BI211" s="21"/>
      <c r="BR211" s="186"/>
      <c r="BS211" s="186"/>
      <c r="BT211" s="186"/>
      <c r="BU211" s="186"/>
      <c r="BV211" s="21"/>
      <c r="BW211" s="23"/>
      <c r="BX211" s="21"/>
      <c r="BY211" s="44"/>
      <c r="BZ211" s="23"/>
      <c r="CE211" s="186"/>
      <c r="CF211" s="186"/>
      <c r="CG211" s="186"/>
      <c r="CH211" s="186"/>
    </row>
    <row r="212" spans="1:86" s="16" customFormat="1" x14ac:dyDescent="0.2">
      <c r="A212" s="21"/>
      <c r="B212" s="19"/>
      <c r="E212" s="21"/>
      <c r="M212" s="186"/>
      <c r="T212" s="13"/>
      <c r="AA212" s="186"/>
      <c r="AB212" s="186"/>
      <c r="AC212" s="295"/>
      <c r="AD212" s="186"/>
      <c r="AG212" s="41"/>
      <c r="AH212" s="13"/>
      <c r="AM212" s="21"/>
      <c r="AN212" s="295"/>
      <c r="AV212" s="22"/>
      <c r="AW212" s="21"/>
      <c r="AX212" s="21"/>
      <c r="BB212" s="186"/>
      <c r="BC212" s="186"/>
      <c r="BD212" s="186"/>
      <c r="BE212" s="186"/>
      <c r="BI212" s="21"/>
      <c r="BR212" s="186"/>
      <c r="BS212" s="186"/>
      <c r="BT212" s="186"/>
      <c r="BU212" s="186"/>
      <c r="BV212" s="21"/>
      <c r="BW212" s="23"/>
      <c r="BX212" s="21"/>
      <c r="BY212" s="44"/>
      <c r="BZ212" s="23"/>
      <c r="CE212" s="186"/>
      <c r="CF212" s="186"/>
      <c r="CG212" s="186"/>
      <c r="CH212" s="186"/>
    </row>
    <row r="213" spans="1:86" s="16" customFormat="1" x14ac:dyDescent="0.2">
      <c r="A213" s="21"/>
      <c r="B213" s="19"/>
      <c r="E213" s="21"/>
      <c r="M213" s="186"/>
      <c r="T213" s="13"/>
      <c r="AA213" s="186"/>
      <c r="AB213" s="186"/>
      <c r="AC213" s="295"/>
      <c r="AD213" s="186"/>
      <c r="AG213" s="41"/>
      <c r="AH213" s="13"/>
      <c r="AM213" s="21"/>
      <c r="AN213" s="295"/>
      <c r="AV213" s="22"/>
      <c r="AW213" s="21"/>
      <c r="AX213" s="21"/>
      <c r="BB213" s="186"/>
      <c r="BC213" s="186"/>
      <c r="BD213" s="186"/>
      <c r="BE213" s="186"/>
      <c r="BI213" s="21"/>
      <c r="BR213" s="186"/>
      <c r="BS213" s="186"/>
      <c r="BT213" s="186"/>
      <c r="BU213" s="186"/>
      <c r="BV213" s="21"/>
      <c r="BW213" s="23"/>
      <c r="BX213" s="21"/>
      <c r="BY213" s="44"/>
      <c r="BZ213" s="23"/>
      <c r="CE213" s="186"/>
      <c r="CF213" s="186"/>
      <c r="CG213" s="186"/>
      <c r="CH213" s="186"/>
    </row>
    <row r="214" spans="1:86" s="16" customFormat="1" x14ac:dyDescent="0.2">
      <c r="A214" s="21"/>
      <c r="B214" s="19"/>
      <c r="E214" s="21"/>
      <c r="M214" s="186"/>
      <c r="T214" s="13"/>
      <c r="AA214" s="186"/>
      <c r="AB214" s="186"/>
      <c r="AC214" s="295"/>
      <c r="AD214" s="186"/>
      <c r="AG214" s="41"/>
      <c r="AH214" s="13"/>
      <c r="AM214" s="21"/>
      <c r="AN214" s="295"/>
      <c r="AV214" s="22"/>
      <c r="AW214" s="21"/>
      <c r="AX214" s="21"/>
      <c r="BB214" s="186"/>
      <c r="BC214" s="186"/>
      <c r="BD214" s="186"/>
      <c r="BE214" s="186"/>
      <c r="BI214" s="21"/>
      <c r="BR214" s="186"/>
      <c r="BS214" s="186"/>
      <c r="BT214" s="186"/>
      <c r="BU214" s="186"/>
      <c r="BV214" s="21"/>
      <c r="BW214" s="23"/>
      <c r="BX214" s="21"/>
      <c r="BY214" s="44"/>
      <c r="BZ214" s="23"/>
      <c r="CE214" s="186"/>
      <c r="CF214" s="186"/>
      <c r="CG214" s="186"/>
      <c r="CH214" s="186"/>
    </row>
    <row r="215" spans="1:86" s="16" customFormat="1" x14ac:dyDescent="0.2">
      <c r="A215" s="21"/>
      <c r="B215" s="19"/>
      <c r="E215" s="21"/>
      <c r="M215" s="186"/>
      <c r="T215" s="13"/>
      <c r="AA215" s="186"/>
      <c r="AB215" s="186"/>
      <c r="AC215" s="295"/>
      <c r="AD215" s="186"/>
      <c r="AG215" s="41"/>
      <c r="AH215" s="13"/>
      <c r="AM215" s="21"/>
      <c r="AN215" s="295"/>
      <c r="AV215" s="22"/>
      <c r="AW215" s="21"/>
      <c r="AX215" s="21"/>
      <c r="BB215" s="186"/>
      <c r="BC215" s="186"/>
      <c r="BD215" s="186"/>
      <c r="BE215" s="186"/>
      <c r="BI215" s="21"/>
      <c r="BR215" s="186"/>
      <c r="BS215" s="186"/>
      <c r="BT215" s="186"/>
      <c r="BU215" s="186"/>
      <c r="BV215" s="21"/>
      <c r="BW215" s="23"/>
      <c r="BX215" s="21"/>
      <c r="BY215" s="44"/>
      <c r="BZ215" s="23"/>
      <c r="CE215" s="186"/>
      <c r="CF215" s="186"/>
      <c r="CG215" s="186"/>
      <c r="CH215" s="186"/>
    </row>
    <row r="216" spans="1:86" s="16" customFormat="1" x14ac:dyDescent="0.2">
      <c r="A216" s="21"/>
      <c r="B216" s="19"/>
      <c r="E216" s="21"/>
      <c r="M216" s="186"/>
      <c r="T216" s="13"/>
      <c r="AA216" s="186"/>
      <c r="AB216" s="186"/>
      <c r="AC216" s="295"/>
      <c r="AD216" s="186"/>
      <c r="AG216" s="41"/>
      <c r="AH216" s="13"/>
      <c r="AM216" s="21"/>
      <c r="AN216" s="295"/>
      <c r="AV216" s="22"/>
      <c r="AW216" s="21"/>
      <c r="AX216" s="21"/>
      <c r="BB216" s="186"/>
      <c r="BC216" s="186"/>
      <c r="BD216" s="186"/>
      <c r="BE216" s="186"/>
      <c r="BI216" s="21"/>
      <c r="BR216" s="186"/>
      <c r="BS216" s="186"/>
      <c r="BT216" s="186"/>
      <c r="BU216" s="186"/>
      <c r="BV216" s="21"/>
      <c r="BW216" s="23"/>
      <c r="BX216" s="21"/>
      <c r="BY216" s="44"/>
      <c r="BZ216" s="23"/>
      <c r="CE216" s="186"/>
      <c r="CF216" s="186"/>
      <c r="CG216" s="186"/>
      <c r="CH216" s="186"/>
    </row>
    <row r="217" spans="1:86" s="16" customFormat="1" x14ac:dyDescent="0.2">
      <c r="A217" s="21"/>
      <c r="B217" s="19"/>
      <c r="E217" s="21"/>
      <c r="M217" s="186"/>
      <c r="T217" s="13"/>
      <c r="AA217" s="186"/>
      <c r="AB217" s="186"/>
      <c r="AC217" s="295"/>
      <c r="AD217" s="186"/>
      <c r="AG217" s="41"/>
      <c r="AH217" s="13"/>
      <c r="AM217" s="21"/>
      <c r="AN217" s="295"/>
      <c r="AV217" s="22"/>
      <c r="AW217" s="21"/>
      <c r="AX217" s="21"/>
      <c r="BB217" s="186"/>
      <c r="BC217" s="186"/>
      <c r="BD217" s="186"/>
      <c r="BE217" s="186"/>
      <c r="BI217" s="21"/>
      <c r="BR217" s="186"/>
      <c r="BS217" s="186"/>
      <c r="BT217" s="186"/>
      <c r="BU217" s="186"/>
      <c r="BV217" s="21"/>
      <c r="BW217" s="23"/>
      <c r="BX217" s="21"/>
      <c r="BY217" s="44"/>
      <c r="BZ217" s="23"/>
      <c r="CE217" s="186"/>
      <c r="CF217" s="186"/>
      <c r="CG217" s="186"/>
      <c r="CH217" s="186"/>
    </row>
    <row r="218" spans="1:86" s="16" customFormat="1" x14ac:dyDescent="0.2">
      <c r="A218" s="21"/>
      <c r="B218" s="19"/>
      <c r="E218" s="21"/>
      <c r="M218" s="186"/>
      <c r="T218" s="13"/>
      <c r="AA218" s="186"/>
      <c r="AB218" s="186"/>
      <c r="AC218" s="295"/>
      <c r="AD218" s="186"/>
      <c r="AG218" s="41"/>
      <c r="AH218" s="13"/>
      <c r="AM218" s="21"/>
      <c r="AN218" s="295"/>
      <c r="AV218" s="22"/>
      <c r="AW218" s="21"/>
      <c r="AX218" s="21"/>
      <c r="BB218" s="186"/>
      <c r="BC218" s="186"/>
      <c r="BD218" s="186"/>
      <c r="BE218" s="186"/>
      <c r="BI218" s="21"/>
      <c r="BR218" s="186"/>
      <c r="BS218" s="186"/>
      <c r="BT218" s="186"/>
      <c r="BU218" s="186"/>
      <c r="BV218" s="21"/>
      <c r="BW218" s="23"/>
      <c r="BX218" s="21"/>
      <c r="BY218" s="44"/>
      <c r="BZ218" s="23"/>
      <c r="CE218" s="186"/>
      <c r="CF218" s="186"/>
      <c r="CG218" s="186"/>
      <c r="CH218" s="186"/>
    </row>
    <row r="219" spans="1:86" s="16" customFormat="1" ht="12.75" customHeight="1" x14ac:dyDescent="0.2">
      <c r="A219" s="21"/>
      <c r="B219" s="19"/>
      <c r="E219" s="21"/>
      <c r="M219" s="186"/>
      <c r="T219" s="13"/>
      <c r="AA219" s="186"/>
      <c r="AB219" s="186"/>
      <c r="AC219" s="295"/>
      <c r="AD219" s="186"/>
      <c r="AG219" s="41"/>
      <c r="AH219" s="13"/>
      <c r="AM219" s="21"/>
      <c r="AN219" s="295"/>
      <c r="AV219" s="22"/>
      <c r="AW219" s="21"/>
      <c r="AX219" s="21"/>
      <c r="BB219" s="186"/>
      <c r="BC219" s="186"/>
      <c r="BD219" s="186"/>
      <c r="BE219" s="186"/>
      <c r="BI219" s="21"/>
      <c r="BR219" s="186"/>
      <c r="BS219" s="186"/>
      <c r="BT219" s="186"/>
      <c r="BU219" s="186"/>
      <c r="BV219" s="21"/>
      <c r="BW219" s="23"/>
      <c r="BX219" s="21"/>
      <c r="BY219" s="44"/>
      <c r="BZ219" s="23"/>
      <c r="CE219" s="186"/>
      <c r="CF219" s="186"/>
      <c r="CG219" s="186"/>
      <c r="CH219" s="186"/>
    </row>
    <row r="220" spans="1:86" s="16" customFormat="1" x14ac:dyDescent="0.2">
      <c r="A220" s="21"/>
      <c r="B220" s="19"/>
      <c r="E220" s="21"/>
      <c r="M220" s="186"/>
      <c r="T220" s="13"/>
      <c r="AA220" s="186"/>
      <c r="AB220" s="186"/>
      <c r="AC220" s="295"/>
      <c r="AD220" s="186"/>
      <c r="AG220" s="41"/>
      <c r="AH220" s="13"/>
      <c r="AM220" s="21"/>
      <c r="AN220" s="295"/>
      <c r="AV220" s="22"/>
      <c r="AW220" s="21"/>
      <c r="AX220" s="21"/>
      <c r="BB220" s="186"/>
      <c r="BC220" s="186"/>
      <c r="BD220" s="186"/>
      <c r="BE220" s="186"/>
      <c r="BI220" s="21"/>
      <c r="BR220" s="186"/>
      <c r="BS220" s="186"/>
      <c r="BT220" s="186"/>
      <c r="BU220" s="186"/>
      <c r="BV220" s="21"/>
      <c r="BW220" s="23"/>
      <c r="BX220" s="21"/>
      <c r="BY220" s="44"/>
      <c r="BZ220" s="23"/>
      <c r="CE220" s="186"/>
      <c r="CF220" s="186"/>
      <c r="CG220" s="186"/>
      <c r="CH220" s="186"/>
    </row>
    <row r="221" spans="1:86" s="16" customFormat="1" x14ac:dyDescent="0.2">
      <c r="A221" s="21"/>
      <c r="B221" s="19"/>
      <c r="E221" s="21"/>
      <c r="M221" s="186"/>
      <c r="T221" s="13"/>
      <c r="AA221" s="186"/>
      <c r="AB221" s="186"/>
      <c r="AC221" s="295"/>
      <c r="AD221" s="186"/>
      <c r="AG221" s="41"/>
      <c r="AH221" s="13"/>
      <c r="AM221" s="21"/>
      <c r="AN221" s="295"/>
      <c r="AV221" s="22"/>
      <c r="AW221" s="21"/>
      <c r="AX221" s="21"/>
      <c r="BB221" s="186"/>
      <c r="BC221" s="186"/>
      <c r="BD221" s="186"/>
      <c r="BE221" s="186"/>
      <c r="BI221" s="21"/>
      <c r="BR221" s="186"/>
      <c r="BS221" s="186"/>
      <c r="BT221" s="186"/>
      <c r="BU221" s="186"/>
      <c r="BV221" s="21"/>
      <c r="BW221" s="23"/>
      <c r="BX221" s="21"/>
      <c r="BY221" s="44"/>
      <c r="BZ221" s="23"/>
      <c r="CE221" s="186"/>
      <c r="CF221" s="186"/>
      <c r="CG221" s="186"/>
      <c r="CH221" s="186"/>
    </row>
    <row r="222" spans="1:86" s="16" customFormat="1" x14ac:dyDescent="0.2">
      <c r="A222" s="21"/>
      <c r="B222" s="19"/>
      <c r="E222" s="21"/>
      <c r="M222" s="186"/>
      <c r="T222" s="13"/>
      <c r="AA222" s="186"/>
      <c r="AB222" s="186"/>
      <c r="AC222" s="295"/>
      <c r="AD222" s="186"/>
      <c r="AG222" s="41"/>
      <c r="AH222" s="13"/>
      <c r="AM222" s="21"/>
      <c r="AN222" s="295"/>
      <c r="AV222" s="22"/>
      <c r="AW222" s="21"/>
      <c r="AX222" s="21"/>
      <c r="BB222" s="186"/>
      <c r="BC222" s="186"/>
      <c r="BD222" s="186"/>
      <c r="BE222" s="186"/>
      <c r="BI222" s="21"/>
      <c r="BR222" s="186"/>
      <c r="BS222" s="186"/>
      <c r="BT222" s="186"/>
      <c r="BU222" s="186"/>
      <c r="BV222" s="21"/>
      <c r="BW222" s="23"/>
      <c r="BX222" s="21"/>
      <c r="BY222" s="44"/>
      <c r="BZ222" s="23"/>
      <c r="CE222" s="186"/>
      <c r="CF222" s="186"/>
      <c r="CG222" s="186"/>
      <c r="CH222" s="186"/>
    </row>
    <row r="223" spans="1:86" s="16" customFormat="1" x14ac:dyDescent="0.2">
      <c r="A223" s="21"/>
      <c r="B223" s="19"/>
      <c r="E223" s="21"/>
      <c r="M223" s="186"/>
      <c r="T223" s="13"/>
      <c r="AA223" s="186"/>
      <c r="AB223" s="186"/>
      <c r="AC223" s="295"/>
      <c r="AD223" s="186"/>
      <c r="AG223" s="41"/>
      <c r="AH223" s="13"/>
      <c r="AM223" s="21"/>
      <c r="AN223" s="295"/>
      <c r="AV223" s="22"/>
      <c r="AW223" s="21"/>
      <c r="AX223" s="21"/>
      <c r="BB223" s="186"/>
      <c r="BC223" s="186"/>
      <c r="BD223" s="186"/>
      <c r="BE223" s="186"/>
      <c r="BI223" s="21"/>
      <c r="BR223" s="186"/>
      <c r="BS223" s="186"/>
      <c r="BT223" s="186"/>
      <c r="BU223" s="186"/>
      <c r="BV223" s="21"/>
      <c r="BW223" s="23"/>
      <c r="BX223" s="21"/>
      <c r="BY223" s="44"/>
      <c r="BZ223" s="23"/>
      <c r="CE223" s="186"/>
      <c r="CF223" s="186"/>
      <c r="CG223" s="186"/>
      <c r="CH223" s="186"/>
    </row>
    <row r="224" spans="1:86" s="16" customFormat="1" x14ac:dyDescent="0.2">
      <c r="A224" s="21"/>
      <c r="B224" s="19"/>
      <c r="E224" s="21"/>
      <c r="M224" s="186"/>
      <c r="T224" s="13"/>
      <c r="AA224" s="186"/>
      <c r="AB224" s="186"/>
      <c r="AC224" s="295"/>
      <c r="AD224" s="186"/>
      <c r="AG224" s="41"/>
      <c r="AH224" s="13"/>
      <c r="AM224" s="21"/>
      <c r="AN224" s="295"/>
      <c r="AV224" s="22"/>
      <c r="AW224" s="21"/>
      <c r="AX224" s="21"/>
      <c r="BB224" s="186"/>
      <c r="BC224" s="186"/>
      <c r="BD224" s="186"/>
      <c r="BE224" s="186"/>
      <c r="BI224" s="21"/>
      <c r="BR224" s="186"/>
      <c r="BS224" s="186"/>
      <c r="BT224" s="186"/>
      <c r="BU224" s="186"/>
      <c r="BV224" s="21"/>
      <c r="BW224" s="23"/>
      <c r="BX224" s="21"/>
      <c r="BY224" s="44"/>
      <c r="BZ224" s="23"/>
      <c r="CE224" s="186"/>
      <c r="CF224" s="186"/>
      <c r="CG224" s="186"/>
      <c r="CH224" s="186"/>
    </row>
    <row r="225" spans="1:86" s="16" customFormat="1" x14ac:dyDescent="0.2">
      <c r="A225" s="21"/>
      <c r="B225" s="19"/>
      <c r="E225" s="21"/>
      <c r="M225" s="186"/>
      <c r="T225" s="13"/>
      <c r="AA225" s="186"/>
      <c r="AB225" s="186"/>
      <c r="AC225" s="295"/>
      <c r="AD225" s="186"/>
      <c r="AG225" s="41"/>
      <c r="AH225" s="13"/>
      <c r="AM225" s="21"/>
      <c r="AN225" s="295"/>
      <c r="AV225" s="22"/>
      <c r="AW225" s="21"/>
      <c r="AX225" s="21"/>
      <c r="BB225" s="186"/>
      <c r="BC225" s="186"/>
      <c r="BD225" s="186"/>
      <c r="BE225" s="186"/>
      <c r="BI225" s="21"/>
      <c r="BR225" s="186"/>
      <c r="BS225" s="186"/>
      <c r="BT225" s="186"/>
      <c r="BU225" s="186"/>
      <c r="BV225" s="21"/>
      <c r="BW225" s="23"/>
      <c r="BX225" s="21"/>
      <c r="BY225" s="44"/>
      <c r="BZ225" s="23"/>
      <c r="CE225" s="186"/>
      <c r="CF225" s="186"/>
      <c r="CG225" s="186"/>
      <c r="CH225" s="186"/>
    </row>
    <row r="226" spans="1:86" s="16" customFormat="1" x14ac:dyDescent="0.2">
      <c r="A226" s="21"/>
      <c r="B226" s="19"/>
      <c r="E226" s="21"/>
      <c r="M226" s="186"/>
      <c r="T226" s="13"/>
      <c r="AA226" s="186"/>
      <c r="AB226" s="186"/>
      <c r="AC226" s="295"/>
      <c r="AD226" s="186"/>
      <c r="AG226" s="41"/>
      <c r="AH226" s="13"/>
      <c r="AM226" s="21"/>
      <c r="AN226" s="295"/>
      <c r="AV226" s="22"/>
      <c r="AW226" s="21"/>
      <c r="AX226" s="21"/>
      <c r="BB226" s="186"/>
      <c r="BC226" s="186"/>
      <c r="BD226" s="186"/>
      <c r="BE226" s="186"/>
      <c r="BI226" s="21"/>
      <c r="BR226" s="186"/>
      <c r="BS226" s="186"/>
      <c r="BT226" s="186"/>
      <c r="BU226" s="186"/>
      <c r="BV226" s="21"/>
      <c r="BW226" s="23"/>
      <c r="BX226" s="21"/>
      <c r="BY226" s="44"/>
      <c r="BZ226" s="23"/>
      <c r="CE226" s="186"/>
      <c r="CF226" s="186"/>
      <c r="CG226" s="186"/>
      <c r="CH226" s="186"/>
    </row>
    <row r="227" spans="1:86" s="16" customFormat="1" x14ac:dyDescent="0.2">
      <c r="A227" s="21"/>
      <c r="B227" s="19"/>
      <c r="E227" s="21"/>
      <c r="M227" s="186"/>
      <c r="T227" s="13"/>
      <c r="AA227" s="186"/>
      <c r="AB227" s="186"/>
      <c r="AC227" s="295"/>
      <c r="AD227" s="186"/>
      <c r="AG227" s="41"/>
      <c r="AH227" s="13"/>
      <c r="AM227" s="21"/>
      <c r="AN227" s="295"/>
      <c r="AV227" s="22"/>
      <c r="AW227" s="21"/>
      <c r="AX227" s="21"/>
      <c r="BB227" s="186"/>
      <c r="BC227" s="186"/>
      <c r="BD227" s="186"/>
      <c r="BE227" s="186"/>
      <c r="BI227" s="21"/>
      <c r="BR227" s="186"/>
      <c r="BS227" s="186"/>
      <c r="BT227" s="186"/>
      <c r="BU227" s="186"/>
      <c r="BV227" s="21"/>
      <c r="BW227" s="23"/>
      <c r="BX227" s="21"/>
      <c r="BY227" s="44"/>
      <c r="BZ227" s="23"/>
      <c r="CE227" s="186"/>
      <c r="CF227" s="186"/>
      <c r="CG227" s="186"/>
      <c r="CH227" s="186"/>
    </row>
    <row r="228" spans="1:86" s="16" customFormat="1" x14ac:dyDescent="0.2">
      <c r="A228" s="21"/>
      <c r="B228" s="19"/>
      <c r="E228" s="21"/>
      <c r="M228" s="186"/>
      <c r="T228" s="13"/>
      <c r="AA228" s="186"/>
      <c r="AB228" s="186"/>
      <c r="AC228" s="295"/>
      <c r="AD228" s="186"/>
      <c r="AG228" s="41"/>
      <c r="AH228" s="13"/>
      <c r="AM228" s="21"/>
      <c r="AN228" s="295"/>
      <c r="AV228" s="22"/>
      <c r="AW228" s="21"/>
      <c r="AX228" s="21"/>
      <c r="BB228" s="186"/>
      <c r="BC228" s="186"/>
      <c r="BD228" s="186"/>
      <c r="BE228" s="186"/>
      <c r="BI228" s="21"/>
      <c r="BR228" s="186"/>
      <c r="BS228" s="186"/>
      <c r="BT228" s="186"/>
      <c r="BU228" s="186"/>
      <c r="BV228" s="21"/>
      <c r="BW228" s="23"/>
      <c r="BX228" s="21"/>
      <c r="BY228" s="44"/>
      <c r="BZ228" s="23"/>
      <c r="CE228" s="186"/>
      <c r="CF228" s="186"/>
      <c r="CG228" s="186"/>
      <c r="CH228" s="186"/>
    </row>
    <row r="229" spans="1:86" s="16" customFormat="1" x14ac:dyDescent="0.2">
      <c r="A229" s="21"/>
      <c r="B229" s="19"/>
      <c r="E229" s="21"/>
      <c r="M229" s="186"/>
      <c r="T229" s="13"/>
      <c r="AA229" s="186"/>
      <c r="AB229" s="186"/>
      <c r="AC229" s="295"/>
      <c r="AD229" s="186"/>
      <c r="AG229" s="41"/>
      <c r="AH229" s="13"/>
      <c r="AM229" s="21"/>
      <c r="AN229" s="295"/>
      <c r="AV229" s="22"/>
      <c r="AW229" s="21"/>
      <c r="AX229" s="21"/>
      <c r="BB229" s="186"/>
      <c r="BC229" s="186"/>
      <c r="BD229" s="186"/>
      <c r="BE229" s="186"/>
      <c r="BI229" s="21"/>
      <c r="BR229" s="186"/>
      <c r="BS229" s="186"/>
      <c r="BT229" s="186"/>
      <c r="BU229" s="186"/>
      <c r="BV229" s="21"/>
      <c r="BW229" s="23"/>
      <c r="BX229" s="21"/>
      <c r="BY229" s="44"/>
      <c r="BZ229" s="23"/>
      <c r="CE229" s="186"/>
      <c r="CF229" s="186"/>
      <c r="CG229" s="186"/>
      <c r="CH229" s="186"/>
    </row>
    <row r="230" spans="1:86" s="16" customFormat="1" x14ac:dyDescent="0.2">
      <c r="A230" s="21"/>
      <c r="B230" s="19"/>
      <c r="E230" s="21"/>
      <c r="M230" s="186"/>
      <c r="T230" s="13"/>
      <c r="AA230" s="186"/>
      <c r="AB230" s="186"/>
      <c r="AC230" s="295"/>
      <c r="AD230" s="186"/>
      <c r="AG230" s="41"/>
      <c r="AH230" s="13"/>
      <c r="AM230" s="21"/>
      <c r="AN230" s="295"/>
      <c r="AV230" s="22"/>
      <c r="AW230" s="21"/>
      <c r="AX230" s="21"/>
      <c r="BB230" s="186"/>
      <c r="BC230" s="186"/>
      <c r="BD230" s="186"/>
      <c r="BE230" s="186"/>
      <c r="BI230" s="21"/>
      <c r="BR230" s="186"/>
      <c r="BS230" s="186"/>
      <c r="BT230" s="186"/>
      <c r="BU230" s="186"/>
      <c r="BV230" s="21"/>
      <c r="BW230" s="23"/>
      <c r="BX230" s="21"/>
      <c r="BY230" s="44"/>
      <c r="BZ230" s="23"/>
      <c r="CE230" s="186"/>
      <c r="CF230" s="186"/>
      <c r="CG230" s="186"/>
      <c r="CH230" s="186"/>
    </row>
    <row r="231" spans="1:86" s="16" customFormat="1" x14ac:dyDescent="0.2">
      <c r="A231" s="21"/>
      <c r="B231" s="19"/>
      <c r="E231" s="21"/>
      <c r="M231" s="186"/>
      <c r="T231" s="13"/>
      <c r="AA231" s="186"/>
      <c r="AB231" s="186"/>
      <c r="AC231" s="295"/>
      <c r="AD231" s="186"/>
      <c r="AG231" s="41"/>
      <c r="AH231" s="13"/>
      <c r="AM231" s="21"/>
      <c r="AN231" s="295"/>
      <c r="AV231" s="22"/>
      <c r="AW231" s="21"/>
      <c r="AX231" s="21"/>
      <c r="BB231" s="186"/>
      <c r="BC231" s="186"/>
      <c r="BD231" s="186"/>
      <c r="BE231" s="186"/>
      <c r="BI231" s="21"/>
      <c r="BR231" s="186"/>
      <c r="BS231" s="186"/>
      <c r="BT231" s="186"/>
      <c r="BU231" s="186"/>
      <c r="BV231" s="21"/>
      <c r="BW231" s="23"/>
      <c r="BX231" s="21"/>
      <c r="BY231" s="44"/>
      <c r="BZ231" s="23"/>
      <c r="CE231" s="186"/>
      <c r="CF231" s="186"/>
      <c r="CG231" s="186"/>
      <c r="CH231" s="186"/>
    </row>
    <row r="232" spans="1:86" s="16" customFormat="1" x14ac:dyDescent="0.2">
      <c r="A232" s="21"/>
      <c r="B232" s="19"/>
      <c r="E232" s="21"/>
      <c r="M232" s="186"/>
      <c r="T232" s="13"/>
      <c r="AA232" s="186"/>
      <c r="AB232" s="186"/>
      <c r="AC232" s="295"/>
      <c r="AD232" s="186"/>
      <c r="AG232" s="41"/>
      <c r="AH232" s="13"/>
      <c r="AM232" s="21"/>
      <c r="AN232" s="295"/>
      <c r="AV232" s="22"/>
      <c r="AW232" s="21"/>
      <c r="AX232" s="21"/>
      <c r="BB232" s="186"/>
      <c r="BC232" s="186"/>
      <c r="BD232" s="186"/>
      <c r="BE232" s="186"/>
      <c r="BI232" s="21"/>
      <c r="BR232" s="186"/>
      <c r="BS232" s="186"/>
      <c r="BT232" s="186"/>
      <c r="BU232" s="186"/>
      <c r="BV232" s="21"/>
      <c r="BW232" s="23"/>
      <c r="BX232" s="21"/>
      <c r="BY232" s="44"/>
      <c r="BZ232" s="23"/>
      <c r="CE232" s="186"/>
      <c r="CF232" s="186"/>
      <c r="CG232" s="186"/>
      <c r="CH232" s="186"/>
    </row>
    <row r="233" spans="1:86" s="16" customFormat="1" x14ac:dyDescent="0.2">
      <c r="A233" s="21"/>
      <c r="B233" s="19"/>
      <c r="E233" s="21"/>
      <c r="M233" s="186"/>
      <c r="T233" s="13"/>
      <c r="AA233" s="186"/>
      <c r="AB233" s="186"/>
      <c r="AC233" s="295"/>
      <c r="AD233" s="186"/>
      <c r="AG233" s="41"/>
      <c r="AH233" s="13"/>
      <c r="AM233" s="21"/>
      <c r="AN233" s="295"/>
      <c r="AV233" s="22"/>
      <c r="AW233" s="21"/>
      <c r="AX233" s="21"/>
      <c r="BB233" s="186"/>
      <c r="BC233" s="186"/>
      <c r="BD233" s="186"/>
      <c r="BE233" s="186"/>
      <c r="BI233" s="21"/>
      <c r="BR233" s="186"/>
      <c r="BS233" s="186"/>
      <c r="BT233" s="186"/>
      <c r="BU233" s="186"/>
      <c r="BV233" s="21"/>
      <c r="BW233" s="23"/>
      <c r="BX233" s="21"/>
      <c r="BY233" s="44"/>
      <c r="BZ233" s="23"/>
      <c r="CE233" s="186"/>
      <c r="CF233" s="186"/>
      <c r="CG233" s="186"/>
      <c r="CH233" s="186"/>
    </row>
    <row r="234" spans="1:86" s="16" customFormat="1" x14ac:dyDescent="0.2">
      <c r="A234" s="21"/>
      <c r="B234" s="19"/>
      <c r="E234" s="21"/>
      <c r="M234" s="186"/>
      <c r="T234" s="13"/>
      <c r="AA234" s="186"/>
      <c r="AB234" s="186"/>
      <c r="AC234" s="295"/>
      <c r="AD234" s="186"/>
      <c r="AG234" s="41"/>
      <c r="AH234" s="13"/>
      <c r="AM234" s="21"/>
      <c r="AN234" s="295"/>
      <c r="AV234" s="22"/>
      <c r="AW234" s="21"/>
      <c r="AX234" s="21"/>
      <c r="BB234" s="186"/>
      <c r="BC234" s="186"/>
      <c r="BD234" s="186"/>
      <c r="BE234" s="186"/>
      <c r="BI234" s="21"/>
      <c r="BR234" s="186"/>
      <c r="BS234" s="186"/>
      <c r="BT234" s="186"/>
      <c r="BU234" s="186"/>
      <c r="BV234" s="21"/>
      <c r="BW234" s="23"/>
      <c r="BX234" s="21"/>
      <c r="BY234" s="44"/>
      <c r="BZ234" s="23"/>
      <c r="CE234" s="186"/>
      <c r="CF234" s="186"/>
      <c r="CG234" s="186"/>
      <c r="CH234" s="186"/>
    </row>
    <row r="235" spans="1:86" s="16" customFormat="1" x14ac:dyDescent="0.2">
      <c r="A235" s="21"/>
      <c r="B235" s="19"/>
      <c r="E235" s="21"/>
      <c r="M235" s="186"/>
      <c r="T235" s="13"/>
      <c r="AA235" s="186"/>
      <c r="AB235" s="186"/>
      <c r="AC235" s="295"/>
      <c r="AD235" s="186"/>
      <c r="AG235" s="41"/>
      <c r="AH235" s="13"/>
      <c r="AM235" s="21"/>
      <c r="AN235" s="295"/>
      <c r="AV235" s="22"/>
      <c r="AW235" s="21"/>
      <c r="AX235" s="21"/>
      <c r="BB235" s="186"/>
      <c r="BC235" s="186"/>
      <c r="BD235" s="186"/>
      <c r="BE235" s="186"/>
      <c r="BI235" s="21"/>
      <c r="BR235" s="186"/>
      <c r="BS235" s="186"/>
      <c r="BT235" s="186"/>
      <c r="BU235" s="186"/>
      <c r="BV235" s="21"/>
      <c r="BW235" s="23"/>
      <c r="BX235" s="21"/>
      <c r="BY235" s="44"/>
      <c r="BZ235" s="23"/>
      <c r="CE235" s="186"/>
      <c r="CF235" s="186"/>
      <c r="CG235" s="186"/>
      <c r="CH235" s="186"/>
    </row>
    <row r="236" spans="1:86" s="16" customFormat="1" x14ac:dyDescent="0.2">
      <c r="A236" s="21"/>
      <c r="B236" s="19"/>
      <c r="E236" s="21"/>
      <c r="M236" s="186"/>
      <c r="T236" s="13"/>
      <c r="AA236" s="186"/>
      <c r="AB236" s="186"/>
      <c r="AC236" s="295"/>
      <c r="AD236" s="186"/>
      <c r="AG236" s="41"/>
      <c r="AH236" s="13"/>
      <c r="AM236" s="21"/>
      <c r="AN236" s="295"/>
      <c r="AV236" s="22"/>
      <c r="AW236" s="21"/>
      <c r="AX236" s="21"/>
      <c r="BB236" s="186"/>
      <c r="BC236" s="186"/>
      <c r="BD236" s="186"/>
      <c r="BE236" s="186"/>
      <c r="BI236" s="21"/>
      <c r="BR236" s="186"/>
      <c r="BS236" s="186"/>
      <c r="BT236" s="186"/>
      <c r="BU236" s="186"/>
      <c r="BV236" s="21"/>
      <c r="BW236" s="23"/>
      <c r="BX236" s="21"/>
      <c r="BY236" s="44"/>
      <c r="BZ236" s="23"/>
      <c r="CE236" s="186"/>
      <c r="CF236" s="186"/>
      <c r="CG236" s="186"/>
      <c r="CH236" s="186"/>
    </row>
    <row r="237" spans="1:86" s="16" customFormat="1" x14ac:dyDescent="0.2">
      <c r="A237" s="21"/>
      <c r="B237" s="19"/>
      <c r="E237" s="21"/>
      <c r="M237" s="186"/>
      <c r="T237" s="13"/>
      <c r="AA237" s="186"/>
      <c r="AB237" s="186"/>
      <c r="AC237" s="295"/>
      <c r="AD237" s="186"/>
      <c r="AG237" s="41"/>
      <c r="AH237" s="13"/>
      <c r="AM237" s="21"/>
      <c r="AN237" s="295"/>
      <c r="AV237" s="22"/>
      <c r="AW237" s="21"/>
      <c r="AX237" s="21"/>
      <c r="BB237" s="186"/>
      <c r="BC237" s="186"/>
      <c r="BD237" s="186"/>
      <c r="BE237" s="186"/>
      <c r="BI237" s="21"/>
      <c r="BR237" s="186"/>
      <c r="BS237" s="186"/>
      <c r="BT237" s="186"/>
      <c r="BU237" s="186"/>
      <c r="BV237" s="21"/>
      <c r="BW237" s="23"/>
      <c r="BX237" s="21"/>
      <c r="BY237" s="44"/>
      <c r="BZ237" s="23"/>
      <c r="CE237" s="186"/>
      <c r="CF237" s="186"/>
      <c r="CG237" s="186"/>
      <c r="CH237" s="186"/>
    </row>
    <row r="238" spans="1:86" s="16" customFormat="1" x14ac:dyDescent="0.2">
      <c r="A238" s="21"/>
      <c r="B238" s="19"/>
      <c r="E238" s="21"/>
      <c r="M238" s="186"/>
      <c r="T238" s="13"/>
      <c r="AA238" s="186"/>
      <c r="AB238" s="186"/>
      <c r="AC238" s="295"/>
      <c r="AD238" s="186"/>
      <c r="AG238" s="41"/>
      <c r="AH238" s="13"/>
      <c r="AM238" s="21"/>
      <c r="AN238" s="295"/>
      <c r="AV238" s="22"/>
      <c r="AW238" s="21"/>
      <c r="AX238" s="21"/>
      <c r="BB238" s="186"/>
      <c r="BC238" s="186"/>
      <c r="BD238" s="186"/>
      <c r="BE238" s="186"/>
      <c r="BI238" s="21"/>
      <c r="BR238" s="186"/>
      <c r="BS238" s="186"/>
      <c r="BT238" s="186"/>
      <c r="BU238" s="186"/>
      <c r="BV238" s="21"/>
      <c r="BW238" s="23"/>
      <c r="BX238" s="21"/>
      <c r="BY238" s="44"/>
      <c r="BZ238" s="23"/>
      <c r="CE238" s="186"/>
      <c r="CF238" s="186"/>
      <c r="CG238" s="186"/>
      <c r="CH238" s="186"/>
    </row>
    <row r="239" spans="1:86" s="16" customFormat="1" x14ac:dyDescent="0.2">
      <c r="A239" s="21"/>
      <c r="B239" s="19"/>
      <c r="E239" s="21"/>
      <c r="M239" s="186"/>
      <c r="T239" s="13"/>
      <c r="AA239" s="186"/>
      <c r="AB239" s="186"/>
      <c r="AC239" s="295"/>
      <c r="AD239" s="186"/>
      <c r="AG239" s="41"/>
      <c r="AH239" s="13"/>
      <c r="AM239" s="21"/>
      <c r="AN239" s="295"/>
      <c r="AV239" s="22"/>
      <c r="AW239" s="21"/>
      <c r="AX239" s="21"/>
      <c r="BB239" s="186"/>
      <c r="BC239" s="186"/>
      <c r="BD239" s="186"/>
      <c r="BE239" s="186"/>
      <c r="BI239" s="21"/>
      <c r="BR239" s="186"/>
      <c r="BS239" s="186"/>
      <c r="BT239" s="186"/>
      <c r="BU239" s="186"/>
      <c r="BV239" s="21"/>
      <c r="BW239" s="23"/>
      <c r="BX239" s="21"/>
      <c r="BY239" s="44"/>
      <c r="BZ239" s="23"/>
      <c r="CE239" s="186"/>
      <c r="CF239" s="186"/>
      <c r="CG239" s="186"/>
      <c r="CH239" s="186"/>
    </row>
    <row r="240" spans="1:86" s="16" customFormat="1" x14ac:dyDescent="0.2">
      <c r="A240" s="21"/>
      <c r="B240" s="19"/>
      <c r="E240" s="21"/>
      <c r="M240" s="186"/>
      <c r="T240" s="13"/>
      <c r="AA240" s="186"/>
      <c r="AB240" s="186"/>
      <c r="AC240" s="295"/>
      <c r="AD240" s="186"/>
      <c r="AG240" s="41"/>
      <c r="AH240" s="13"/>
      <c r="AM240" s="21"/>
      <c r="AN240" s="295"/>
      <c r="AV240" s="22"/>
      <c r="AW240" s="21"/>
      <c r="AX240" s="21"/>
      <c r="BB240" s="186"/>
      <c r="BC240" s="186"/>
      <c r="BD240" s="186"/>
      <c r="BE240" s="186"/>
      <c r="BI240" s="21"/>
      <c r="BR240" s="186"/>
      <c r="BS240" s="186"/>
      <c r="BT240" s="186"/>
      <c r="BU240" s="186"/>
      <c r="BV240" s="21"/>
      <c r="BW240" s="23"/>
      <c r="BX240" s="21"/>
      <c r="BY240" s="44"/>
      <c r="BZ240" s="23"/>
      <c r="CE240" s="186"/>
      <c r="CF240" s="186"/>
      <c r="CG240" s="186"/>
      <c r="CH240" s="186"/>
    </row>
    <row r="241" spans="1:86" s="16" customFormat="1" x14ac:dyDescent="0.2">
      <c r="A241" s="21"/>
      <c r="B241" s="19"/>
      <c r="E241" s="21"/>
      <c r="M241" s="186"/>
      <c r="T241" s="13"/>
      <c r="AA241" s="186"/>
      <c r="AB241" s="186"/>
      <c r="AC241" s="295"/>
      <c r="AD241" s="186"/>
      <c r="AG241" s="41"/>
      <c r="AH241" s="13"/>
      <c r="AM241" s="21"/>
      <c r="AN241" s="295"/>
      <c r="AV241" s="22"/>
      <c r="AW241" s="21"/>
      <c r="AX241" s="21"/>
      <c r="BB241" s="186"/>
      <c r="BC241" s="186"/>
      <c r="BD241" s="186"/>
      <c r="BE241" s="186"/>
      <c r="BI241" s="21"/>
      <c r="BR241" s="186"/>
      <c r="BS241" s="186"/>
      <c r="BT241" s="186"/>
      <c r="BU241" s="186"/>
      <c r="BV241" s="21"/>
      <c r="BW241" s="23"/>
      <c r="BX241" s="21"/>
      <c r="BY241" s="44"/>
      <c r="BZ241" s="23"/>
      <c r="CE241" s="186"/>
      <c r="CF241" s="186"/>
      <c r="CG241" s="186"/>
      <c r="CH241" s="186"/>
    </row>
    <row r="242" spans="1:86" s="16" customFormat="1" x14ac:dyDescent="0.2">
      <c r="A242" s="21"/>
      <c r="B242" s="19"/>
      <c r="E242" s="21"/>
      <c r="M242" s="186"/>
      <c r="T242" s="13"/>
      <c r="AA242" s="186"/>
      <c r="AB242" s="186"/>
      <c r="AC242" s="295"/>
      <c r="AD242" s="186"/>
      <c r="AG242" s="41"/>
      <c r="AH242" s="13"/>
      <c r="AM242" s="21"/>
      <c r="AN242" s="295"/>
      <c r="AV242" s="22"/>
      <c r="AW242" s="21"/>
      <c r="AX242" s="21"/>
      <c r="BB242" s="186"/>
      <c r="BC242" s="186"/>
      <c r="BD242" s="186"/>
      <c r="BE242" s="186"/>
      <c r="BI242" s="21"/>
      <c r="BR242" s="186"/>
      <c r="BS242" s="186"/>
      <c r="BT242" s="186"/>
      <c r="BU242" s="186"/>
      <c r="BV242" s="21"/>
      <c r="BW242" s="23"/>
      <c r="BX242" s="21"/>
      <c r="BY242" s="44"/>
      <c r="BZ242" s="23"/>
      <c r="CE242" s="186"/>
      <c r="CF242" s="186"/>
      <c r="CG242" s="186"/>
      <c r="CH242" s="186"/>
    </row>
    <row r="243" spans="1:86" s="16" customFormat="1" x14ac:dyDescent="0.2">
      <c r="A243" s="21"/>
      <c r="B243" s="19"/>
      <c r="E243" s="21"/>
      <c r="M243" s="186"/>
      <c r="T243" s="13"/>
      <c r="AA243" s="186"/>
      <c r="AB243" s="186"/>
      <c r="AC243" s="295"/>
      <c r="AD243" s="186"/>
      <c r="AG243" s="41"/>
      <c r="AH243" s="13"/>
      <c r="AM243" s="21"/>
      <c r="AN243" s="295"/>
      <c r="AV243" s="22"/>
      <c r="AW243" s="21"/>
      <c r="AX243" s="21"/>
      <c r="BB243" s="186"/>
      <c r="BC243" s="186"/>
      <c r="BD243" s="186"/>
      <c r="BE243" s="186"/>
      <c r="BI243" s="21"/>
      <c r="BR243" s="186"/>
      <c r="BS243" s="186"/>
      <c r="BT243" s="186"/>
      <c r="BU243" s="186"/>
      <c r="BV243" s="21"/>
      <c r="BW243" s="23"/>
      <c r="BX243" s="21"/>
      <c r="BY243" s="44"/>
      <c r="BZ243" s="23"/>
      <c r="CE243" s="186"/>
      <c r="CF243" s="186"/>
      <c r="CG243" s="186"/>
      <c r="CH243" s="186"/>
    </row>
    <row r="244" spans="1:86" s="16" customFormat="1" x14ac:dyDescent="0.2">
      <c r="A244" s="21"/>
      <c r="B244" s="19"/>
      <c r="E244" s="21"/>
      <c r="M244" s="186"/>
      <c r="T244" s="13"/>
      <c r="AA244" s="186"/>
      <c r="AB244" s="186"/>
      <c r="AC244" s="295"/>
      <c r="AD244" s="186"/>
      <c r="AG244" s="41"/>
      <c r="AH244" s="13"/>
      <c r="AM244" s="21"/>
      <c r="AN244" s="295"/>
      <c r="AV244" s="22"/>
      <c r="AW244" s="21"/>
      <c r="AX244" s="21"/>
      <c r="BB244" s="186"/>
      <c r="BC244" s="186"/>
      <c r="BD244" s="186"/>
      <c r="BE244" s="186"/>
      <c r="BI244" s="21"/>
      <c r="BR244" s="186"/>
      <c r="BS244" s="186"/>
      <c r="BT244" s="186"/>
      <c r="BU244" s="186"/>
      <c r="BV244" s="21"/>
      <c r="BW244" s="23"/>
      <c r="BX244" s="21"/>
      <c r="BY244" s="44"/>
      <c r="BZ244" s="23"/>
      <c r="CE244" s="186"/>
      <c r="CF244" s="186"/>
      <c r="CG244" s="186"/>
      <c r="CH244" s="186"/>
    </row>
    <row r="245" spans="1:86" s="16" customFormat="1" x14ac:dyDescent="0.2">
      <c r="A245" s="21"/>
      <c r="B245" s="19"/>
      <c r="E245" s="21"/>
      <c r="M245" s="186"/>
      <c r="T245" s="13"/>
      <c r="AA245" s="186"/>
      <c r="AB245" s="186"/>
      <c r="AC245" s="295"/>
      <c r="AD245" s="186"/>
      <c r="AG245" s="41"/>
      <c r="AH245" s="13"/>
      <c r="AM245" s="21"/>
      <c r="AN245" s="295"/>
      <c r="AV245" s="22"/>
      <c r="AW245" s="21"/>
      <c r="AX245" s="21"/>
      <c r="BB245" s="186"/>
      <c r="BC245" s="186"/>
      <c r="BD245" s="186"/>
      <c r="BE245" s="186"/>
      <c r="BI245" s="21"/>
      <c r="BR245" s="186"/>
      <c r="BS245" s="186"/>
      <c r="BT245" s="186"/>
      <c r="BU245" s="186"/>
      <c r="BV245" s="21"/>
      <c r="BW245" s="23"/>
      <c r="BX245" s="21"/>
      <c r="BY245" s="44"/>
      <c r="BZ245" s="23"/>
      <c r="CE245" s="186"/>
      <c r="CF245" s="186"/>
      <c r="CG245" s="186"/>
      <c r="CH245" s="186"/>
    </row>
    <row r="246" spans="1:86" s="16" customFormat="1" x14ac:dyDescent="0.2">
      <c r="A246" s="21"/>
      <c r="B246" s="19"/>
      <c r="E246" s="21"/>
      <c r="M246" s="186"/>
      <c r="T246" s="13"/>
      <c r="AA246" s="186"/>
      <c r="AB246" s="186"/>
      <c r="AC246" s="295"/>
      <c r="AD246" s="186"/>
      <c r="AG246" s="41"/>
      <c r="AH246" s="13"/>
      <c r="AM246" s="21"/>
      <c r="AN246" s="295"/>
      <c r="AV246" s="22"/>
      <c r="AW246" s="21"/>
      <c r="AX246" s="21"/>
      <c r="BB246" s="186"/>
      <c r="BC246" s="186"/>
      <c r="BD246" s="186"/>
      <c r="BE246" s="186"/>
      <c r="BI246" s="21"/>
      <c r="BR246" s="186"/>
      <c r="BS246" s="186"/>
      <c r="BT246" s="186"/>
      <c r="BU246" s="186"/>
      <c r="BV246" s="21"/>
      <c r="BW246" s="23"/>
      <c r="BX246" s="21"/>
      <c r="BY246" s="44"/>
      <c r="BZ246" s="23"/>
      <c r="CE246" s="186"/>
      <c r="CF246" s="186"/>
      <c r="CG246" s="186"/>
      <c r="CH246" s="186"/>
    </row>
    <row r="247" spans="1:86" s="16" customFormat="1" x14ac:dyDescent="0.2">
      <c r="A247" s="21"/>
      <c r="B247" s="19"/>
      <c r="E247" s="21"/>
      <c r="M247" s="186"/>
      <c r="T247" s="13"/>
      <c r="AA247" s="186"/>
      <c r="AB247" s="186"/>
      <c r="AC247" s="295"/>
      <c r="AD247" s="186"/>
      <c r="AG247" s="41"/>
      <c r="AH247" s="13"/>
      <c r="AM247" s="21"/>
      <c r="AN247" s="295"/>
      <c r="AV247" s="22"/>
      <c r="AW247" s="21"/>
      <c r="AX247" s="21"/>
      <c r="BB247" s="186"/>
      <c r="BC247" s="186"/>
      <c r="BD247" s="186"/>
      <c r="BE247" s="186"/>
      <c r="BI247" s="21"/>
      <c r="BR247" s="186"/>
      <c r="BS247" s="186"/>
      <c r="BT247" s="186"/>
      <c r="BU247" s="186"/>
      <c r="BV247" s="21"/>
      <c r="BW247" s="23"/>
      <c r="BX247" s="21"/>
      <c r="BY247" s="44"/>
      <c r="BZ247" s="23"/>
      <c r="CE247" s="186"/>
      <c r="CF247" s="186"/>
      <c r="CG247" s="186"/>
      <c r="CH247" s="186"/>
    </row>
    <row r="248" spans="1:86" s="16" customFormat="1" x14ac:dyDescent="0.2">
      <c r="A248" s="21"/>
      <c r="B248" s="19"/>
      <c r="E248" s="21"/>
      <c r="M248" s="186"/>
      <c r="T248" s="13"/>
      <c r="AA248" s="186"/>
      <c r="AB248" s="186"/>
      <c r="AC248" s="295"/>
      <c r="AD248" s="186"/>
      <c r="AG248" s="41"/>
      <c r="AH248" s="13"/>
      <c r="AM248" s="21"/>
      <c r="AN248" s="295"/>
      <c r="AV248" s="22"/>
      <c r="AW248" s="21"/>
      <c r="AX248" s="21"/>
      <c r="BB248" s="186"/>
      <c r="BC248" s="186"/>
      <c r="BD248" s="186"/>
      <c r="BE248" s="186"/>
      <c r="BI248" s="21"/>
      <c r="BR248" s="186"/>
      <c r="BS248" s="186"/>
      <c r="BT248" s="186"/>
      <c r="BU248" s="186"/>
      <c r="BV248" s="21"/>
      <c r="BW248" s="23"/>
      <c r="BX248" s="21"/>
      <c r="BY248" s="44"/>
      <c r="BZ248" s="23"/>
      <c r="CE248" s="186"/>
      <c r="CF248" s="186"/>
      <c r="CG248" s="186"/>
      <c r="CH248" s="186"/>
    </row>
    <row r="249" spans="1:86" s="16" customFormat="1" x14ac:dyDescent="0.2">
      <c r="A249" s="21"/>
      <c r="B249" s="19"/>
      <c r="E249" s="21"/>
      <c r="M249" s="186"/>
      <c r="T249" s="13"/>
      <c r="AA249" s="186"/>
      <c r="AB249" s="186"/>
      <c r="AC249" s="295"/>
      <c r="AD249" s="186"/>
      <c r="AG249" s="41"/>
      <c r="AH249" s="13"/>
      <c r="AM249" s="21"/>
      <c r="AN249" s="295"/>
      <c r="AV249" s="22"/>
      <c r="AW249" s="21"/>
      <c r="AX249" s="21"/>
      <c r="BB249" s="186"/>
      <c r="BC249" s="186"/>
      <c r="BD249" s="186"/>
      <c r="BE249" s="186"/>
      <c r="BI249" s="21"/>
      <c r="BR249" s="186"/>
      <c r="BS249" s="186"/>
      <c r="BT249" s="186"/>
      <c r="BU249" s="186"/>
      <c r="BV249" s="21"/>
      <c r="BW249" s="23"/>
      <c r="BX249" s="21"/>
      <c r="BY249" s="44"/>
      <c r="BZ249" s="23"/>
      <c r="CE249" s="186"/>
      <c r="CF249" s="186"/>
      <c r="CG249" s="186"/>
      <c r="CH249" s="186"/>
    </row>
    <row r="250" spans="1:86" s="16" customFormat="1" x14ac:dyDescent="0.2">
      <c r="A250" s="21"/>
      <c r="B250" s="19"/>
      <c r="E250" s="21"/>
      <c r="M250" s="186"/>
      <c r="T250" s="13"/>
      <c r="AA250" s="186"/>
      <c r="AB250" s="186"/>
      <c r="AC250" s="295"/>
      <c r="AD250" s="186"/>
      <c r="AG250" s="41"/>
      <c r="AH250" s="13"/>
      <c r="AM250" s="21"/>
      <c r="AN250" s="295"/>
      <c r="AV250" s="22"/>
      <c r="AW250" s="21"/>
      <c r="AX250" s="21"/>
      <c r="BB250" s="186"/>
      <c r="BC250" s="186"/>
      <c r="BD250" s="186"/>
      <c r="BE250" s="186"/>
      <c r="BI250" s="21"/>
      <c r="BR250" s="186"/>
      <c r="BS250" s="186"/>
      <c r="BT250" s="186"/>
      <c r="BU250" s="186"/>
      <c r="BV250" s="21"/>
      <c r="BW250" s="23"/>
      <c r="BX250" s="21"/>
      <c r="BY250" s="44"/>
      <c r="BZ250" s="23"/>
      <c r="CE250" s="186"/>
      <c r="CF250" s="186"/>
      <c r="CG250" s="186"/>
      <c r="CH250" s="186"/>
    </row>
    <row r="251" spans="1:86" s="16" customFormat="1" x14ac:dyDescent="0.2">
      <c r="A251" s="21"/>
      <c r="B251" s="19"/>
      <c r="E251" s="21"/>
      <c r="M251" s="186"/>
      <c r="T251" s="13"/>
      <c r="AA251" s="186"/>
      <c r="AB251" s="186"/>
      <c r="AC251" s="295"/>
      <c r="AD251" s="186"/>
      <c r="AG251" s="41"/>
      <c r="AH251" s="13"/>
      <c r="AM251" s="21"/>
      <c r="AN251" s="295"/>
      <c r="AV251" s="22"/>
      <c r="AW251" s="21"/>
      <c r="AX251" s="21"/>
      <c r="BB251" s="186"/>
      <c r="BC251" s="186"/>
      <c r="BD251" s="186"/>
      <c r="BE251" s="186"/>
      <c r="BI251" s="21"/>
      <c r="BR251" s="186"/>
      <c r="BS251" s="186"/>
      <c r="BT251" s="186"/>
      <c r="BU251" s="186"/>
      <c r="BV251" s="21"/>
      <c r="BW251" s="23"/>
      <c r="BX251" s="21"/>
      <c r="BY251" s="44"/>
      <c r="BZ251" s="23"/>
      <c r="CE251" s="186"/>
      <c r="CF251" s="186"/>
      <c r="CG251" s="186"/>
      <c r="CH251" s="186"/>
    </row>
    <row r="252" spans="1:86" s="16" customFormat="1" x14ac:dyDescent="0.2">
      <c r="A252" s="21"/>
      <c r="B252" s="19"/>
      <c r="E252" s="21"/>
      <c r="M252" s="186"/>
      <c r="T252" s="13"/>
      <c r="AA252" s="186"/>
      <c r="AB252" s="186"/>
      <c r="AC252" s="295"/>
      <c r="AD252" s="186"/>
      <c r="AG252" s="41"/>
      <c r="AH252" s="13"/>
      <c r="AM252" s="21"/>
      <c r="AN252" s="295"/>
      <c r="AV252" s="22"/>
      <c r="AW252" s="21"/>
      <c r="AX252" s="21"/>
      <c r="BB252" s="186"/>
      <c r="BC252" s="186"/>
      <c r="BD252" s="186"/>
      <c r="BE252" s="186"/>
      <c r="BI252" s="21"/>
      <c r="BR252" s="186"/>
      <c r="BS252" s="186"/>
      <c r="BT252" s="186"/>
      <c r="BU252" s="186"/>
      <c r="BV252" s="21"/>
      <c r="BW252" s="23"/>
      <c r="BX252" s="21"/>
      <c r="BY252" s="44"/>
      <c r="BZ252" s="23"/>
      <c r="CE252" s="186"/>
      <c r="CF252" s="186"/>
      <c r="CG252" s="186"/>
      <c r="CH252" s="186"/>
    </row>
    <row r="253" spans="1:86" s="16" customFormat="1" x14ac:dyDescent="0.2">
      <c r="A253" s="21"/>
      <c r="B253" s="19"/>
      <c r="E253" s="21"/>
      <c r="M253" s="186"/>
      <c r="T253" s="13"/>
      <c r="AA253" s="186"/>
      <c r="AB253" s="186"/>
      <c r="AC253" s="295"/>
      <c r="AD253" s="186"/>
      <c r="AG253" s="41"/>
      <c r="AH253" s="13"/>
      <c r="AM253" s="21"/>
      <c r="AN253" s="295"/>
      <c r="AV253" s="22"/>
      <c r="AW253" s="21"/>
      <c r="AX253" s="21"/>
      <c r="BB253" s="186"/>
      <c r="BC253" s="186"/>
      <c r="BD253" s="186"/>
      <c r="BE253" s="186"/>
      <c r="BI253" s="21"/>
      <c r="BR253" s="186"/>
      <c r="BS253" s="186"/>
      <c r="BT253" s="186"/>
      <c r="BU253" s="186"/>
      <c r="BV253" s="21"/>
      <c r="BW253" s="23"/>
      <c r="BX253" s="21"/>
      <c r="BY253" s="44"/>
      <c r="BZ253" s="23"/>
      <c r="CE253" s="186"/>
      <c r="CF253" s="186"/>
      <c r="CG253" s="186"/>
      <c r="CH253" s="186"/>
    </row>
    <row r="254" spans="1:86" s="16" customFormat="1" x14ac:dyDescent="0.2">
      <c r="A254" s="21"/>
      <c r="B254" s="19"/>
      <c r="E254" s="21"/>
      <c r="M254" s="186"/>
      <c r="T254" s="13"/>
      <c r="AA254" s="186"/>
      <c r="AB254" s="186"/>
      <c r="AC254" s="295"/>
      <c r="AD254" s="186"/>
      <c r="AG254" s="41"/>
      <c r="AH254" s="13"/>
      <c r="AM254" s="21"/>
      <c r="AN254" s="295"/>
      <c r="AV254" s="22"/>
      <c r="AW254" s="21"/>
      <c r="AX254" s="21"/>
      <c r="BB254" s="186"/>
      <c r="BC254" s="186"/>
      <c r="BD254" s="186"/>
      <c r="BE254" s="186"/>
      <c r="BI254" s="21"/>
      <c r="BR254" s="186"/>
      <c r="BS254" s="186"/>
      <c r="BT254" s="186"/>
      <c r="BU254" s="186"/>
      <c r="BV254" s="21"/>
      <c r="BW254" s="23"/>
      <c r="BX254" s="21"/>
      <c r="BY254" s="44"/>
      <c r="BZ254" s="23"/>
      <c r="CE254" s="186"/>
      <c r="CF254" s="186"/>
      <c r="CG254" s="186"/>
      <c r="CH254" s="186"/>
    </row>
    <row r="255" spans="1:86" s="16" customFormat="1" x14ac:dyDescent="0.2">
      <c r="A255" s="21"/>
      <c r="B255" s="19"/>
      <c r="E255" s="21"/>
      <c r="M255" s="186"/>
      <c r="T255" s="13"/>
      <c r="AA255" s="186"/>
      <c r="AB255" s="186"/>
      <c r="AC255" s="295"/>
      <c r="AD255" s="186"/>
      <c r="AG255" s="41"/>
      <c r="AH255" s="13"/>
      <c r="AM255" s="21"/>
      <c r="AN255" s="295"/>
      <c r="AV255" s="22"/>
      <c r="AW255" s="21"/>
      <c r="AX255" s="21"/>
      <c r="BB255" s="186"/>
      <c r="BC255" s="186"/>
      <c r="BD255" s="186"/>
      <c r="BE255" s="186"/>
      <c r="BI255" s="21"/>
      <c r="BR255" s="186"/>
      <c r="BS255" s="186"/>
      <c r="BT255" s="186"/>
      <c r="BU255" s="186"/>
      <c r="BV255" s="21"/>
      <c r="BW255" s="23"/>
      <c r="BX255" s="21"/>
      <c r="BY255" s="44"/>
      <c r="BZ255" s="23"/>
      <c r="CE255" s="186"/>
      <c r="CF255" s="186"/>
      <c r="CG255" s="186"/>
      <c r="CH255" s="186"/>
    </row>
    <row r="256" spans="1:86" s="16" customFormat="1" x14ac:dyDescent="0.2">
      <c r="A256" s="21"/>
      <c r="B256" s="19"/>
      <c r="E256" s="21"/>
      <c r="M256" s="186"/>
      <c r="T256" s="13"/>
      <c r="AA256" s="186"/>
      <c r="AB256" s="186"/>
      <c r="AC256" s="295"/>
      <c r="AD256" s="186"/>
      <c r="AG256" s="41"/>
      <c r="AH256" s="13"/>
      <c r="AM256" s="21"/>
      <c r="AN256" s="295"/>
      <c r="AV256" s="22"/>
      <c r="AW256" s="21"/>
      <c r="AX256" s="21"/>
      <c r="BB256" s="186"/>
      <c r="BC256" s="186"/>
      <c r="BD256" s="186"/>
      <c r="BE256" s="186"/>
      <c r="BI256" s="21"/>
      <c r="BR256" s="186"/>
      <c r="BS256" s="186"/>
      <c r="BT256" s="186"/>
      <c r="BU256" s="186"/>
      <c r="BV256" s="21"/>
      <c r="BW256" s="23"/>
      <c r="BX256" s="21"/>
      <c r="BY256" s="44"/>
      <c r="BZ256" s="23"/>
      <c r="CE256" s="186"/>
      <c r="CF256" s="186"/>
      <c r="CG256" s="186"/>
      <c r="CH256" s="186"/>
    </row>
    <row r="257" spans="1:86" s="16" customFormat="1" x14ac:dyDescent="0.2">
      <c r="A257" s="21"/>
      <c r="B257" s="19"/>
      <c r="E257" s="21"/>
      <c r="M257" s="186"/>
      <c r="T257" s="13"/>
      <c r="AA257" s="186"/>
      <c r="AB257" s="186"/>
      <c r="AC257" s="295"/>
      <c r="AD257" s="186"/>
      <c r="AG257" s="41"/>
      <c r="AH257" s="13"/>
      <c r="AM257" s="21"/>
      <c r="AN257" s="295"/>
      <c r="AV257" s="22"/>
      <c r="AW257" s="21"/>
      <c r="AX257" s="21"/>
      <c r="BB257" s="186"/>
      <c r="BC257" s="186"/>
      <c r="BD257" s="186"/>
      <c r="BE257" s="186"/>
      <c r="BI257" s="21"/>
      <c r="BR257" s="186"/>
      <c r="BS257" s="186"/>
      <c r="BT257" s="186"/>
      <c r="BU257" s="186"/>
      <c r="BV257" s="21"/>
      <c r="BW257" s="23"/>
      <c r="BX257" s="21"/>
      <c r="BY257" s="44"/>
      <c r="BZ257" s="23"/>
      <c r="CE257" s="186"/>
      <c r="CF257" s="186"/>
      <c r="CG257" s="186"/>
      <c r="CH257" s="186"/>
    </row>
    <row r="258" spans="1:86" s="16" customFormat="1" x14ac:dyDescent="0.2">
      <c r="A258" s="21"/>
      <c r="B258" s="19"/>
      <c r="E258" s="21"/>
      <c r="M258" s="186"/>
      <c r="T258" s="13"/>
      <c r="AA258" s="186"/>
      <c r="AB258" s="186"/>
      <c r="AC258" s="295"/>
      <c r="AD258" s="186"/>
      <c r="AG258" s="41"/>
      <c r="AH258" s="13"/>
      <c r="AM258" s="21"/>
      <c r="AN258" s="295"/>
      <c r="AV258" s="22"/>
      <c r="AW258" s="21"/>
      <c r="AX258" s="21"/>
      <c r="BB258" s="186"/>
      <c r="BC258" s="186"/>
      <c r="BD258" s="186"/>
      <c r="BE258" s="186"/>
      <c r="BI258" s="21"/>
      <c r="BR258" s="186"/>
      <c r="BS258" s="186"/>
      <c r="BT258" s="186"/>
      <c r="BU258" s="186"/>
      <c r="BV258" s="21"/>
      <c r="BW258" s="23"/>
      <c r="BX258" s="21"/>
      <c r="BY258" s="44"/>
      <c r="BZ258" s="23"/>
      <c r="CE258" s="186"/>
      <c r="CF258" s="186"/>
      <c r="CG258" s="186"/>
      <c r="CH258" s="186"/>
    </row>
    <row r="259" spans="1:86" s="16" customFormat="1" x14ac:dyDescent="0.2">
      <c r="A259" s="21"/>
      <c r="B259" s="19"/>
      <c r="E259" s="21"/>
      <c r="M259" s="186"/>
      <c r="T259" s="13"/>
      <c r="AA259" s="186"/>
      <c r="AB259" s="186"/>
      <c r="AC259" s="295"/>
      <c r="AD259" s="186"/>
      <c r="AG259" s="41"/>
      <c r="AH259" s="13"/>
      <c r="AM259" s="21"/>
      <c r="AN259" s="295"/>
      <c r="AV259" s="22"/>
      <c r="AW259" s="21"/>
      <c r="AX259" s="21"/>
      <c r="BB259" s="186"/>
      <c r="BC259" s="186"/>
      <c r="BD259" s="186"/>
      <c r="BE259" s="186"/>
      <c r="BI259" s="21"/>
      <c r="BR259" s="186"/>
      <c r="BS259" s="186"/>
      <c r="BT259" s="186"/>
      <c r="BU259" s="186"/>
      <c r="BV259" s="21"/>
      <c r="BW259" s="23"/>
      <c r="BX259" s="21"/>
      <c r="BY259" s="44"/>
      <c r="BZ259" s="23"/>
      <c r="CE259" s="186"/>
      <c r="CF259" s="186"/>
      <c r="CG259" s="186"/>
      <c r="CH259" s="186"/>
    </row>
    <row r="260" spans="1:86" s="16" customFormat="1" x14ac:dyDescent="0.2">
      <c r="A260" s="21"/>
      <c r="B260" s="19"/>
      <c r="E260" s="21"/>
      <c r="M260" s="186"/>
      <c r="T260" s="13"/>
      <c r="AA260" s="186"/>
      <c r="AB260" s="186"/>
      <c r="AC260" s="295"/>
      <c r="AD260" s="186"/>
      <c r="AG260" s="41"/>
      <c r="AH260" s="13"/>
      <c r="AM260" s="21"/>
      <c r="AN260" s="295"/>
      <c r="AV260" s="22"/>
      <c r="AW260" s="21"/>
      <c r="AX260" s="21"/>
      <c r="BB260" s="186"/>
      <c r="BC260" s="186"/>
      <c r="BD260" s="186"/>
      <c r="BE260" s="186"/>
      <c r="BI260" s="21"/>
      <c r="BR260" s="186"/>
      <c r="BS260" s="186"/>
      <c r="BT260" s="186"/>
      <c r="BU260" s="186"/>
      <c r="BV260" s="21"/>
      <c r="BW260" s="23"/>
      <c r="BX260" s="21"/>
      <c r="BY260" s="44"/>
      <c r="BZ260" s="23"/>
      <c r="CE260" s="186"/>
      <c r="CF260" s="186"/>
      <c r="CG260" s="186"/>
      <c r="CH260" s="186"/>
    </row>
    <row r="261" spans="1:86" s="16" customFormat="1" x14ac:dyDescent="0.2">
      <c r="A261" s="21"/>
      <c r="B261" s="19"/>
      <c r="E261" s="21"/>
      <c r="M261" s="186"/>
      <c r="T261" s="13"/>
      <c r="AA261" s="186"/>
      <c r="AB261" s="186"/>
      <c r="AC261" s="295"/>
      <c r="AD261" s="186"/>
      <c r="AG261" s="41"/>
      <c r="AH261" s="13"/>
      <c r="AM261" s="21"/>
      <c r="AN261" s="295"/>
      <c r="AV261" s="22"/>
      <c r="AW261" s="21"/>
      <c r="AX261" s="21"/>
      <c r="BB261" s="186"/>
      <c r="BC261" s="186"/>
      <c r="BD261" s="186"/>
      <c r="BE261" s="186"/>
      <c r="BI261" s="21"/>
      <c r="BR261" s="186"/>
      <c r="BS261" s="186"/>
      <c r="BT261" s="186"/>
      <c r="BU261" s="186"/>
      <c r="BV261" s="21"/>
      <c r="BW261" s="23"/>
      <c r="BX261" s="21"/>
      <c r="BY261" s="44"/>
      <c r="BZ261" s="23"/>
      <c r="CE261" s="186"/>
      <c r="CF261" s="186"/>
      <c r="CG261" s="186"/>
      <c r="CH261" s="186"/>
    </row>
    <row r="262" spans="1:86" s="16" customFormat="1" x14ac:dyDescent="0.2">
      <c r="A262" s="21"/>
      <c r="B262" s="19"/>
      <c r="E262" s="21"/>
      <c r="M262" s="186"/>
      <c r="T262" s="13"/>
      <c r="AA262" s="186"/>
      <c r="AB262" s="186"/>
      <c r="AC262" s="295"/>
      <c r="AD262" s="186"/>
      <c r="AG262" s="41"/>
      <c r="AH262" s="13"/>
      <c r="AM262" s="21"/>
      <c r="AN262" s="295"/>
      <c r="AV262" s="22"/>
      <c r="AW262" s="21"/>
      <c r="AX262" s="21"/>
      <c r="BB262" s="186"/>
      <c r="BC262" s="186"/>
      <c r="BD262" s="186"/>
      <c r="BE262" s="186"/>
      <c r="BI262" s="21"/>
      <c r="BR262" s="186"/>
      <c r="BS262" s="186"/>
      <c r="BT262" s="186"/>
      <c r="BU262" s="186"/>
      <c r="BV262" s="21"/>
      <c r="BW262" s="23"/>
      <c r="BX262" s="21"/>
      <c r="BY262" s="44"/>
      <c r="BZ262" s="23"/>
      <c r="CE262" s="186"/>
      <c r="CF262" s="186"/>
      <c r="CG262" s="186"/>
      <c r="CH262" s="186"/>
    </row>
    <row r="263" spans="1:86" s="16" customFormat="1" x14ac:dyDescent="0.2">
      <c r="A263" s="21"/>
      <c r="B263" s="19"/>
      <c r="E263" s="21"/>
      <c r="M263" s="186"/>
      <c r="T263" s="13"/>
      <c r="AA263" s="186"/>
      <c r="AB263" s="186"/>
      <c r="AC263" s="295"/>
      <c r="AD263" s="186"/>
      <c r="AG263" s="41"/>
      <c r="AH263" s="13"/>
      <c r="AM263" s="21"/>
      <c r="AN263" s="295"/>
      <c r="AV263" s="22"/>
      <c r="AW263" s="21"/>
      <c r="AX263" s="21"/>
      <c r="BB263" s="186"/>
      <c r="BC263" s="186"/>
      <c r="BD263" s="186"/>
      <c r="BE263" s="186"/>
      <c r="BI263" s="21"/>
      <c r="BR263" s="186"/>
      <c r="BS263" s="186"/>
      <c r="BT263" s="186"/>
      <c r="BU263" s="186"/>
      <c r="BV263" s="21"/>
      <c r="BW263" s="23"/>
      <c r="BX263" s="21"/>
      <c r="BY263" s="44"/>
      <c r="BZ263" s="23"/>
      <c r="CE263" s="186"/>
      <c r="CF263" s="186"/>
      <c r="CG263" s="186"/>
      <c r="CH263" s="186"/>
    </row>
    <row r="264" spans="1:86" s="16" customFormat="1" x14ac:dyDescent="0.2">
      <c r="A264" s="21"/>
      <c r="B264" s="19"/>
      <c r="E264" s="21"/>
      <c r="M264" s="186"/>
      <c r="T264" s="13"/>
      <c r="AA264" s="186"/>
      <c r="AB264" s="186"/>
      <c r="AC264" s="295"/>
      <c r="AD264" s="186"/>
      <c r="AG264" s="41"/>
      <c r="AH264" s="13"/>
      <c r="AM264" s="21"/>
      <c r="AN264" s="295"/>
      <c r="AV264" s="22"/>
      <c r="AW264" s="21"/>
      <c r="AX264" s="21"/>
      <c r="BB264" s="186"/>
      <c r="BC264" s="186"/>
      <c r="BD264" s="186"/>
      <c r="BE264" s="186"/>
      <c r="BI264" s="21"/>
      <c r="BR264" s="186"/>
      <c r="BS264" s="186"/>
      <c r="BT264" s="186"/>
      <c r="BU264" s="186"/>
      <c r="BV264" s="21"/>
      <c r="BW264" s="23"/>
      <c r="BX264" s="21"/>
      <c r="BY264" s="44"/>
      <c r="BZ264" s="23"/>
      <c r="CE264" s="186"/>
      <c r="CF264" s="186"/>
      <c r="CG264" s="186"/>
      <c r="CH264" s="186"/>
    </row>
    <row r="265" spans="1:86" s="16" customFormat="1" x14ac:dyDescent="0.2">
      <c r="A265" s="21"/>
      <c r="B265" s="19"/>
      <c r="E265" s="21"/>
      <c r="M265" s="186"/>
      <c r="T265" s="13"/>
      <c r="AA265" s="186"/>
      <c r="AB265" s="186"/>
      <c r="AC265" s="295"/>
      <c r="AD265" s="186"/>
      <c r="AG265" s="41"/>
      <c r="AH265" s="13"/>
      <c r="AM265" s="21"/>
      <c r="AN265" s="295"/>
      <c r="AV265" s="22"/>
      <c r="AW265" s="21"/>
      <c r="AX265" s="21"/>
      <c r="BB265" s="186"/>
      <c r="BC265" s="186"/>
      <c r="BD265" s="186"/>
      <c r="BE265" s="186"/>
      <c r="BI265" s="21"/>
      <c r="BR265" s="186"/>
      <c r="BS265" s="186"/>
      <c r="BT265" s="186"/>
      <c r="BU265" s="186"/>
      <c r="BV265" s="21"/>
      <c r="BW265" s="23"/>
      <c r="BX265" s="21"/>
      <c r="BY265" s="44"/>
      <c r="BZ265" s="23"/>
      <c r="CE265" s="186"/>
      <c r="CF265" s="186"/>
      <c r="CG265" s="186"/>
      <c r="CH265" s="186"/>
    </row>
    <row r="266" spans="1:86" s="16" customFormat="1" x14ac:dyDescent="0.2">
      <c r="A266" s="21"/>
      <c r="B266" s="19"/>
      <c r="E266" s="21"/>
      <c r="M266" s="186"/>
      <c r="T266" s="13"/>
      <c r="AA266" s="186"/>
      <c r="AB266" s="186"/>
      <c r="AC266" s="295"/>
      <c r="AD266" s="186"/>
      <c r="AG266" s="41"/>
      <c r="AH266" s="13"/>
      <c r="AM266" s="21"/>
      <c r="AN266" s="295"/>
      <c r="AV266" s="22"/>
      <c r="AW266" s="21"/>
      <c r="AX266" s="21"/>
      <c r="BB266" s="186"/>
      <c r="BC266" s="186"/>
      <c r="BD266" s="186"/>
      <c r="BE266" s="186"/>
      <c r="BI266" s="21"/>
      <c r="BR266" s="186"/>
      <c r="BS266" s="186"/>
      <c r="BT266" s="186"/>
      <c r="BU266" s="186"/>
      <c r="BV266" s="21"/>
      <c r="BW266" s="23"/>
      <c r="BX266" s="21"/>
      <c r="BY266" s="44"/>
      <c r="BZ266" s="23"/>
      <c r="CE266" s="186"/>
      <c r="CF266" s="186"/>
      <c r="CG266" s="186"/>
      <c r="CH266" s="186"/>
    </row>
    <row r="267" spans="1:86" s="16" customFormat="1" x14ac:dyDescent="0.2">
      <c r="A267" s="21"/>
      <c r="B267" s="19"/>
      <c r="E267" s="21"/>
      <c r="M267" s="186"/>
      <c r="T267" s="13"/>
      <c r="AA267" s="186"/>
      <c r="AB267" s="186"/>
      <c r="AC267" s="295"/>
      <c r="AD267" s="186"/>
      <c r="AG267" s="41"/>
      <c r="AH267" s="13"/>
      <c r="AM267" s="21"/>
      <c r="AN267" s="295"/>
      <c r="AV267" s="22"/>
      <c r="AW267" s="21"/>
      <c r="AX267" s="21"/>
      <c r="BB267" s="186"/>
      <c r="BC267" s="186"/>
      <c r="BD267" s="186"/>
      <c r="BE267" s="186"/>
      <c r="BI267" s="21"/>
      <c r="BR267" s="186"/>
      <c r="BS267" s="186"/>
      <c r="BT267" s="186"/>
      <c r="BU267" s="186"/>
      <c r="BV267" s="21"/>
      <c r="BW267" s="23"/>
      <c r="BX267" s="21"/>
      <c r="BY267" s="44"/>
      <c r="BZ267" s="23"/>
      <c r="CE267" s="186"/>
      <c r="CF267" s="186"/>
      <c r="CG267" s="186"/>
      <c r="CH267" s="186"/>
    </row>
    <row r="268" spans="1:86" s="16" customFormat="1" x14ac:dyDescent="0.2">
      <c r="A268" s="21"/>
      <c r="B268" s="19"/>
      <c r="E268" s="21"/>
      <c r="M268" s="186"/>
      <c r="T268" s="13"/>
      <c r="AA268" s="186"/>
      <c r="AB268" s="186"/>
      <c r="AC268" s="295"/>
      <c r="AD268" s="186"/>
      <c r="AG268" s="41"/>
      <c r="AH268" s="13"/>
      <c r="AM268" s="21"/>
      <c r="AN268" s="295"/>
      <c r="AV268" s="22"/>
      <c r="AW268" s="21"/>
      <c r="AX268" s="21"/>
      <c r="BB268" s="186"/>
      <c r="BC268" s="186"/>
      <c r="BD268" s="186"/>
      <c r="BE268" s="186"/>
      <c r="BI268" s="21"/>
      <c r="BR268" s="186"/>
      <c r="BS268" s="186"/>
      <c r="BT268" s="186"/>
      <c r="BU268" s="186"/>
      <c r="BV268" s="21"/>
      <c r="BW268" s="23"/>
      <c r="BX268" s="21"/>
      <c r="BY268" s="44"/>
      <c r="BZ268" s="23"/>
      <c r="CE268" s="186"/>
      <c r="CF268" s="186"/>
      <c r="CG268" s="186"/>
      <c r="CH268" s="186"/>
    </row>
    <row r="269" spans="1:86" s="16" customFormat="1" x14ac:dyDescent="0.2">
      <c r="A269" s="21"/>
      <c r="B269" s="19"/>
      <c r="E269" s="21"/>
      <c r="M269" s="186"/>
      <c r="T269" s="13"/>
      <c r="AA269" s="186"/>
      <c r="AB269" s="186"/>
      <c r="AC269" s="295"/>
      <c r="AD269" s="186"/>
      <c r="AG269" s="41"/>
      <c r="AH269" s="13"/>
      <c r="AM269" s="21"/>
      <c r="AN269" s="295"/>
      <c r="AV269" s="22"/>
      <c r="AW269" s="21"/>
      <c r="AX269" s="21"/>
      <c r="BB269" s="186"/>
      <c r="BC269" s="186"/>
      <c r="BD269" s="186"/>
      <c r="BE269" s="186"/>
      <c r="BI269" s="21"/>
      <c r="BR269" s="186"/>
      <c r="BS269" s="186"/>
      <c r="BT269" s="186"/>
      <c r="BU269" s="186"/>
      <c r="BV269" s="21"/>
      <c r="BW269" s="23"/>
      <c r="BX269" s="21"/>
      <c r="BY269" s="44"/>
      <c r="BZ269" s="23"/>
      <c r="CE269" s="186"/>
      <c r="CF269" s="186"/>
      <c r="CG269" s="186"/>
      <c r="CH269" s="186"/>
    </row>
    <row r="270" spans="1:86" s="16" customFormat="1" x14ac:dyDescent="0.2">
      <c r="A270" s="21"/>
      <c r="B270" s="19"/>
      <c r="E270" s="21"/>
      <c r="M270" s="186"/>
      <c r="T270" s="13"/>
      <c r="AA270" s="186"/>
      <c r="AB270" s="186"/>
      <c r="AC270" s="295"/>
      <c r="AD270" s="186"/>
      <c r="AG270" s="41"/>
      <c r="AH270" s="13"/>
      <c r="AM270" s="21"/>
      <c r="AN270" s="295"/>
      <c r="AV270" s="22"/>
      <c r="AW270" s="21"/>
      <c r="AX270" s="21"/>
      <c r="BB270" s="186"/>
      <c r="BC270" s="186"/>
      <c r="BD270" s="186"/>
      <c r="BE270" s="186"/>
      <c r="BI270" s="21"/>
      <c r="BR270" s="186"/>
      <c r="BS270" s="186"/>
      <c r="BT270" s="186"/>
      <c r="BU270" s="186"/>
      <c r="BV270" s="21"/>
      <c r="BW270" s="23"/>
      <c r="BX270" s="21"/>
      <c r="BY270" s="44"/>
      <c r="BZ270" s="23"/>
      <c r="CE270" s="186"/>
      <c r="CF270" s="186"/>
      <c r="CG270" s="186"/>
      <c r="CH270" s="186"/>
    </row>
    <row r="271" spans="1:86" s="16" customFormat="1" x14ac:dyDescent="0.2">
      <c r="A271" s="21"/>
      <c r="B271" s="19"/>
      <c r="E271" s="21"/>
      <c r="M271" s="186"/>
      <c r="T271" s="13"/>
      <c r="AA271" s="186"/>
      <c r="AB271" s="186"/>
      <c r="AC271" s="295"/>
      <c r="AD271" s="186"/>
      <c r="AG271" s="41"/>
      <c r="AH271" s="13"/>
      <c r="AM271" s="21"/>
      <c r="AN271" s="295"/>
      <c r="AV271" s="22"/>
      <c r="AW271" s="21"/>
      <c r="AX271" s="21"/>
      <c r="BB271" s="186"/>
      <c r="BC271" s="186"/>
      <c r="BD271" s="186"/>
      <c r="BE271" s="186"/>
      <c r="BI271" s="21"/>
      <c r="BR271" s="186"/>
      <c r="BS271" s="186"/>
      <c r="BT271" s="186"/>
      <c r="BU271" s="186"/>
      <c r="BV271" s="21"/>
      <c r="BW271" s="23"/>
      <c r="BX271" s="21"/>
      <c r="BY271" s="44"/>
      <c r="BZ271" s="23"/>
      <c r="CE271" s="186"/>
      <c r="CF271" s="186"/>
      <c r="CG271" s="186"/>
      <c r="CH271" s="186"/>
    </row>
    <row r="272" spans="1:86" s="16" customFormat="1" x14ac:dyDescent="0.2">
      <c r="A272" s="21"/>
      <c r="B272" s="19"/>
      <c r="E272" s="21"/>
      <c r="M272" s="186"/>
      <c r="T272" s="13"/>
      <c r="AA272" s="186"/>
      <c r="AB272" s="186"/>
      <c r="AC272" s="295"/>
      <c r="AD272" s="186"/>
      <c r="AG272" s="41"/>
      <c r="AH272" s="13"/>
      <c r="AM272" s="21"/>
      <c r="AN272" s="295"/>
      <c r="AV272" s="22"/>
      <c r="AW272" s="21"/>
      <c r="AX272" s="21"/>
      <c r="BB272" s="186"/>
      <c r="BC272" s="186"/>
      <c r="BD272" s="186"/>
      <c r="BE272" s="186"/>
      <c r="BI272" s="21"/>
      <c r="BR272" s="186"/>
      <c r="BS272" s="186"/>
      <c r="BT272" s="186"/>
      <c r="BU272" s="186"/>
      <c r="BV272" s="21"/>
      <c r="BW272" s="23"/>
      <c r="BX272" s="21"/>
      <c r="BY272" s="44"/>
      <c r="BZ272" s="23"/>
      <c r="CE272" s="186"/>
      <c r="CF272" s="186"/>
      <c r="CG272" s="186"/>
      <c r="CH272" s="186"/>
    </row>
    <row r="273" spans="1:86" s="16" customFormat="1" x14ac:dyDescent="0.2">
      <c r="A273" s="21"/>
      <c r="B273" s="19"/>
      <c r="E273" s="21"/>
      <c r="M273" s="186"/>
      <c r="T273" s="13"/>
      <c r="AA273" s="186"/>
      <c r="AB273" s="186"/>
      <c r="AC273" s="295"/>
      <c r="AD273" s="186"/>
      <c r="AG273" s="41"/>
      <c r="AH273" s="13"/>
      <c r="AM273" s="21"/>
      <c r="AN273" s="295"/>
      <c r="AV273" s="22"/>
      <c r="AW273" s="21"/>
      <c r="AX273" s="21"/>
      <c r="BB273" s="186"/>
      <c r="BC273" s="186"/>
      <c r="BD273" s="186"/>
      <c r="BE273" s="186"/>
      <c r="BI273" s="21"/>
      <c r="BR273" s="186"/>
      <c r="BS273" s="186"/>
      <c r="BT273" s="186"/>
      <c r="BU273" s="186"/>
      <c r="BV273" s="21"/>
      <c r="BW273" s="23"/>
      <c r="BX273" s="21"/>
      <c r="BY273" s="44"/>
      <c r="BZ273" s="23"/>
      <c r="CE273" s="186"/>
      <c r="CF273" s="186"/>
      <c r="CG273" s="186"/>
      <c r="CH273" s="186"/>
    </row>
    <row r="274" spans="1:86" s="16" customFormat="1" x14ac:dyDescent="0.2">
      <c r="A274" s="21"/>
      <c r="B274" s="19"/>
      <c r="E274" s="21"/>
      <c r="M274" s="186"/>
      <c r="T274" s="13"/>
      <c r="AA274" s="186"/>
      <c r="AB274" s="186"/>
      <c r="AC274" s="295"/>
      <c r="AD274" s="186"/>
      <c r="AG274" s="41"/>
      <c r="AH274" s="13"/>
      <c r="AM274" s="21"/>
      <c r="AN274" s="295"/>
      <c r="AV274" s="22"/>
      <c r="AW274" s="21"/>
      <c r="AX274" s="21"/>
      <c r="BB274" s="186"/>
      <c r="BC274" s="186"/>
      <c r="BD274" s="186"/>
      <c r="BE274" s="186"/>
      <c r="BI274" s="21"/>
      <c r="BR274" s="186"/>
      <c r="BS274" s="186"/>
      <c r="BT274" s="186"/>
      <c r="BU274" s="186"/>
      <c r="BV274" s="21"/>
      <c r="BW274" s="23"/>
      <c r="BX274" s="21"/>
      <c r="BY274" s="44"/>
      <c r="BZ274" s="23"/>
      <c r="CE274" s="186"/>
      <c r="CF274" s="186"/>
      <c r="CG274" s="186"/>
      <c r="CH274" s="186"/>
    </row>
    <row r="275" spans="1:86" s="16" customFormat="1" x14ac:dyDescent="0.2">
      <c r="A275" s="21"/>
      <c r="B275" s="19"/>
      <c r="E275" s="21"/>
      <c r="M275" s="186"/>
      <c r="T275" s="13"/>
      <c r="AA275" s="186"/>
      <c r="AB275" s="186"/>
      <c r="AC275" s="295"/>
      <c r="AD275" s="186"/>
      <c r="AG275" s="41"/>
      <c r="AH275" s="13"/>
      <c r="AM275" s="21"/>
      <c r="AN275" s="295"/>
      <c r="AV275" s="22"/>
      <c r="AW275" s="21"/>
      <c r="AX275" s="21"/>
      <c r="BB275" s="186"/>
      <c r="BC275" s="186"/>
      <c r="BD275" s="186"/>
      <c r="BE275" s="186"/>
      <c r="BI275" s="21"/>
      <c r="BR275" s="186"/>
      <c r="BS275" s="186"/>
      <c r="BT275" s="186"/>
      <c r="BU275" s="186"/>
      <c r="BV275" s="21"/>
      <c r="BW275" s="23"/>
      <c r="BX275" s="21"/>
      <c r="BY275" s="44"/>
      <c r="BZ275" s="23"/>
      <c r="CE275" s="186"/>
      <c r="CF275" s="186"/>
      <c r="CG275" s="186"/>
      <c r="CH275" s="186"/>
    </row>
    <row r="276" spans="1:86" s="16" customFormat="1" x14ac:dyDescent="0.2">
      <c r="A276" s="21"/>
      <c r="B276" s="19"/>
      <c r="E276" s="21"/>
      <c r="M276" s="186"/>
      <c r="T276" s="13"/>
      <c r="AA276" s="186"/>
      <c r="AB276" s="186"/>
      <c r="AC276" s="295"/>
      <c r="AD276" s="186"/>
      <c r="AG276" s="41"/>
      <c r="AH276" s="13"/>
      <c r="AM276" s="21"/>
      <c r="AN276" s="295"/>
      <c r="AV276" s="22"/>
      <c r="AW276" s="21"/>
      <c r="AX276" s="21"/>
      <c r="BB276" s="186"/>
      <c r="BC276" s="186"/>
      <c r="BD276" s="186"/>
      <c r="BE276" s="186"/>
      <c r="BI276" s="21"/>
      <c r="BR276" s="186"/>
      <c r="BS276" s="186"/>
      <c r="BT276" s="186"/>
      <c r="BU276" s="186"/>
      <c r="BV276" s="21"/>
      <c r="BW276" s="23"/>
      <c r="BX276" s="21"/>
      <c r="BY276" s="44"/>
      <c r="BZ276" s="23"/>
      <c r="CE276" s="186"/>
      <c r="CF276" s="186"/>
      <c r="CG276" s="186"/>
      <c r="CH276" s="186"/>
    </row>
    <row r="277" spans="1:86" s="16" customFormat="1" x14ac:dyDescent="0.2">
      <c r="A277" s="21"/>
      <c r="B277" s="19"/>
      <c r="E277" s="21"/>
      <c r="M277" s="186"/>
      <c r="T277" s="13"/>
      <c r="AA277" s="186"/>
      <c r="AB277" s="186"/>
      <c r="AC277" s="295"/>
      <c r="AD277" s="186"/>
      <c r="AG277" s="41"/>
      <c r="AH277" s="13"/>
      <c r="AM277" s="21"/>
      <c r="AN277" s="295"/>
      <c r="AV277" s="22"/>
      <c r="AW277" s="21"/>
      <c r="AX277" s="21"/>
      <c r="BB277" s="186"/>
      <c r="BC277" s="186"/>
      <c r="BD277" s="186"/>
      <c r="BE277" s="186"/>
      <c r="BI277" s="21"/>
      <c r="BR277" s="186"/>
      <c r="BS277" s="186"/>
      <c r="BT277" s="186"/>
      <c r="BU277" s="186"/>
      <c r="BV277" s="21"/>
      <c r="BW277" s="23"/>
      <c r="BX277" s="21"/>
      <c r="BY277" s="44"/>
      <c r="BZ277" s="23"/>
      <c r="CE277" s="186"/>
      <c r="CF277" s="186"/>
      <c r="CG277" s="186"/>
      <c r="CH277" s="186"/>
    </row>
    <row r="278" spans="1:86" s="16" customFormat="1" x14ac:dyDescent="0.2">
      <c r="A278" s="21"/>
      <c r="B278" s="19"/>
      <c r="E278" s="21"/>
      <c r="M278" s="186"/>
      <c r="T278" s="13"/>
      <c r="AA278" s="186"/>
      <c r="AB278" s="186"/>
      <c r="AC278" s="295"/>
      <c r="AD278" s="186"/>
      <c r="AG278" s="41"/>
      <c r="AH278" s="13"/>
      <c r="AM278" s="21"/>
      <c r="AN278" s="295"/>
      <c r="AV278" s="22"/>
      <c r="AW278" s="21"/>
      <c r="AX278" s="21"/>
      <c r="BB278" s="186"/>
      <c r="BC278" s="186"/>
      <c r="BD278" s="186"/>
      <c r="BE278" s="186"/>
      <c r="BI278" s="21"/>
      <c r="BR278" s="186"/>
      <c r="BS278" s="186"/>
      <c r="BT278" s="186"/>
      <c r="BU278" s="186"/>
      <c r="BV278" s="21"/>
      <c r="BW278" s="23"/>
      <c r="BX278" s="21"/>
      <c r="BY278" s="44"/>
      <c r="BZ278" s="23"/>
      <c r="CE278" s="186"/>
      <c r="CF278" s="186"/>
      <c r="CG278" s="186"/>
      <c r="CH278" s="186"/>
    </row>
    <row r="279" spans="1:86" s="16" customFormat="1" x14ac:dyDescent="0.2">
      <c r="A279" s="21"/>
      <c r="B279" s="19"/>
      <c r="E279" s="21"/>
      <c r="M279" s="186"/>
      <c r="T279" s="13"/>
      <c r="AA279" s="186"/>
      <c r="AB279" s="186"/>
      <c r="AC279" s="295"/>
      <c r="AD279" s="186"/>
      <c r="AG279" s="41"/>
      <c r="AH279" s="13"/>
      <c r="AM279" s="21"/>
      <c r="AN279" s="295"/>
      <c r="AV279" s="22"/>
      <c r="AW279" s="21"/>
      <c r="AX279" s="21"/>
      <c r="BB279" s="186"/>
      <c r="BC279" s="186"/>
      <c r="BD279" s="186"/>
      <c r="BE279" s="186"/>
      <c r="BI279" s="21"/>
      <c r="BR279" s="186"/>
      <c r="BS279" s="186"/>
      <c r="BT279" s="186"/>
      <c r="BU279" s="186"/>
      <c r="BV279" s="21"/>
      <c r="BW279" s="23"/>
      <c r="BX279" s="21"/>
      <c r="BY279" s="44"/>
      <c r="BZ279" s="23"/>
      <c r="CE279" s="186"/>
      <c r="CF279" s="186"/>
      <c r="CG279" s="186"/>
      <c r="CH279" s="186"/>
    </row>
    <row r="280" spans="1:86" s="16" customFormat="1" x14ac:dyDescent="0.2">
      <c r="A280" s="21"/>
      <c r="B280" s="19"/>
      <c r="E280" s="21"/>
      <c r="M280" s="186"/>
      <c r="T280" s="13"/>
      <c r="AA280" s="186"/>
      <c r="AB280" s="186"/>
      <c r="AC280" s="295"/>
      <c r="AD280" s="186"/>
      <c r="AG280" s="41"/>
      <c r="AH280" s="13"/>
      <c r="AM280" s="21"/>
      <c r="AN280" s="295"/>
      <c r="AV280" s="22"/>
      <c r="AW280" s="21"/>
      <c r="AX280" s="21"/>
      <c r="BB280" s="186"/>
      <c r="BC280" s="186"/>
      <c r="BD280" s="186"/>
      <c r="BE280" s="186"/>
      <c r="BI280" s="21"/>
      <c r="BR280" s="186"/>
      <c r="BS280" s="186"/>
      <c r="BT280" s="186"/>
      <c r="BU280" s="186"/>
      <c r="BV280" s="21"/>
      <c r="BW280" s="23"/>
      <c r="BX280" s="21"/>
      <c r="BY280" s="44"/>
      <c r="BZ280" s="23"/>
      <c r="CE280" s="186"/>
      <c r="CF280" s="186"/>
      <c r="CG280" s="186"/>
      <c r="CH280" s="186"/>
    </row>
    <row r="281" spans="1:86" s="16" customFormat="1" x14ac:dyDescent="0.2">
      <c r="A281" s="21"/>
      <c r="B281" s="19"/>
      <c r="E281" s="21"/>
      <c r="M281" s="186"/>
      <c r="T281" s="13"/>
      <c r="AA281" s="186"/>
      <c r="AB281" s="186"/>
      <c r="AC281" s="295"/>
      <c r="AD281" s="186"/>
      <c r="AG281" s="41"/>
      <c r="AH281" s="13"/>
      <c r="AM281" s="21"/>
      <c r="AN281" s="295"/>
      <c r="AV281" s="22"/>
      <c r="AW281" s="21"/>
      <c r="AX281" s="21"/>
      <c r="BB281" s="186"/>
      <c r="BC281" s="186"/>
      <c r="BD281" s="186"/>
      <c r="BE281" s="186"/>
      <c r="BI281" s="21"/>
      <c r="BR281" s="186"/>
      <c r="BS281" s="186"/>
      <c r="BT281" s="186"/>
      <c r="BU281" s="186"/>
      <c r="BV281" s="21"/>
      <c r="BW281" s="23"/>
      <c r="BX281" s="21"/>
      <c r="BY281" s="44"/>
      <c r="BZ281" s="23"/>
      <c r="CE281" s="186"/>
      <c r="CF281" s="186"/>
      <c r="CG281" s="186"/>
      <c r="CH281" s="186"/>
    </row>
    <row r="282" spans="1:86" s="16" customFormat="1" x14ac:dyDescent="0.2">
      <c r="A282" s="21"/>
      <c r="B282" s="19"/>
      <c r="E282" s="21"/>
      <c r="M282" s="186"/>
      <c r="T282" s="13"/>
      <c r="AA282" s="186"/>
      <c r="AB282" s="186"/>
      <c r="AC282" s="295"/>
      <c r="AD282" s="186"/>
      <c r="AG282" s="41"/>
      <c r="AH282" s="13"/>
      <c r="AM282" s="21"/>
      <c r="AN282" s="295"/>
      <c r="AV282" s="22"/>
      <c r="AW282" s="21"/>
      <c r="AX282" s="21"/>
      <c r="BB282" s="186"/>
      <c r="BC282" s="186"/>
      <c r="BD282" s="186"/>
      <c r="BE282" s="186"/>
      <c r="BI282" s="21"/>
      <c r="BR282" s="186"/>
      <c r="BS282" s="186"/>
      <c r="BT282" s="186"/>
      <c r="BU282" s="186"/>
      <c r="BV282" s="21"/>
      <c r="BW282" s="23"/>
      <c r="BX282" s="21"/>
      <c r="BY282" s="44"/>
      <c r="BZ282" s="23"/>
      <c r="CE282" s="186"/>
      <c r="CF282" s="186"/>
      <c r="CG282" s="186"/>
      <c r="CH282" s="186"/>
    </row>
    <row r="283" spans="1:86" s="16" customFormat="1" x14ac:dyDescent="0.2">
      <c r="A283" s="21"/>
      <c r="B283" s="19"/>
      <c r="E283" s="21"/>
      <c r="M283" s="186"/>
      <c r="T283" s="13"/>
      <c r="AA283" s="186"/>
      <c r="AB283" s="186"/>
      <c r="AC283" s="295"/>
      <c r="AD283" s="186"/>
      <c r="AG283" s="41"/>
      <c r="AH283" s="13"/>
      <c r="AM283" s="21"/>
      <c r="AN283" s="295"/>
      <c r="AV283" s="22"/>
      <c r="AW283" s="21"/>
      <c r="AX283" s="21"/>
      <c r="BB283" s="186"/>
      <c r="BC283" s="186"/>
      <c r="BD283" s="186"/>
      <c r="BE283" s="186"/>
      <c r="BI283" s="21"/>
      <c r="BR283" s="186"/>
      <c r="BS283" s="186"/>
      <c r="BT283" s="186"/>
      <c r="BU283" s="186"/>
      <c r="BV283" s="21"/>
      <c r="BW283" s="23"/>
      <c r="BX283" s="21"/>
      <c r="BY283" s="44"/>
      <c r="BZ283" s="23"/>
      <c r="CE283" s="186"/>
      <c r="CF283" s="186"/>
      <c r="CG283" s="186"/>
      <c r="CH283" s="186"/>
    </row>
    <row r="284" spans="1:86" s="16" customFormat="1" x14ac:dyDescent="0.2">
      <c r="A284" s="21"/>
      <c r="B284" s="19"/>
      <c r="E284" s="21"/>
      <c r="M284" s="186"/>
      <c r="T284" s="13"/>
      <c r="AA284" s="186"/>
      <c r="AB284" s="186"/>
      <c r="AC284" s="295"/>
      <c r="AD284" s="186"/>
      <c r="AG284" s="41"/>
      <c r="AH284" s="13"/>
      <c r="AM284" s="21"/>
      <c r="AN284" s="295"/>
      <c r="AV284" s="22"/>
      <c r="AW284" s="21"/>
      <c r="AX284" s="21"/>
      <c r="BB284" s="186"/>
      <c r="BC284" s="186"/>
      <c r="BD284" s="186"/>
      <c r="BE284" s="186"/>
      <c r="BI284" s="21"/>
      <c r="BR284" s="186"/>
      <c r="BS284" s="186"/>
      <c r="BT284" s="186"/>
      <c r="BU284" s="186"/>
      <c r="BV284" s="21"/>
      <c r="BW284" s="23"/>
      <c r="BX284" s="21"/>
      <c r="BY284" s="44"/>
      <c r="BZ284" s="23"/>
      <c r="CE284" s="186"/>
      <c r="CF284" s="186"/>
      <c r="CG284" s="186"/>
      <c r="CH284" s="186"/>
    </row>
    <row r="285" spans="1:86" s="16" customFormat="1" x14ac:dyDescent="0.2">
      <c r="A285" s="21"/>
      <c r="B285" s="19"/>
      <c r="E285" s="21"/>
      <c r="M285" s="186"/>
      <c r="T285" s="13"/>
      <c r="AA285" s="186"/>
      <c r="AB285" s="186"/>
      <c r="AC285" s="295"/>
      <c r="AD285" s="186"/>
      <c r="AG285" s="41"/>
      <c r="AH285" s="13"/>
      <c r="AM285" s="21"/>
      <c r="AN285" s="295"/>
      <c r="AV285" s="22"/>
      <c r="AW285" s="21"/>
      <c r="AX285" s="21"/>
      <c r="BB285" s="186"/>
      <c r="BC285" s="186"/>
      <c r="BD285" s="186"/>
      <c r="BE285" s="186"/>
      <c r="BI285" s="21"/>
      <c r="BR285" s="186"/>
      <c r="BS285" s="186"/>
      <c r="BT285" s="186"/>
      <c r="BU285" s="186"/>
      <c r="BV285" s="21"/>
      <c r="BW285" s="23"/>
      <c r="BX285" s="21"/>
      <c r="BY285" s="44"/>
      <c r="BZ285" s="23"/>
      <c r="CE285" s="186"/>
      <c r="CF285" s="186"/>
      <c r="CG285" s="186"/>
      <c r="CH285" s="186"/>
    </row>
    <row r="286" spans="1:86" s="16" customFormat="1" x14ac:dyDescent="0.2">
      <c r="A286" s="21"/>
      <c r="B286" s="19"/>
      <c r="E286" s="21"/>
      <c r="M286" s="186"/>
      <c r="T286" s="13"/>
      <c r="AA286" s="186"/>
      <c r="AB286" s="186"/>
      <c r="AC286" s="295"/>
      <c r="AD286" s="186"/>
      <c r="AG286" s="41"/>
      <c r="AH286" s="13"/>
      <c r="AM286" s="21"/>
      <c r="AN286" s="295"/>
      <c r="AV286" s="22"/>
      <c r="AW286" s="21"/>
      <c r="AX286" s="21"/>
      <c r="BB286" s="186"/>
      <c r="BC286" s="186"/>
      <c r="BD286" s="186"/>
      <c r="BE286" s="186"/>
      <c r="BI286" s="21"/>
      <c r="BR286" s="186"/>
      <c r="BS286" s="186"/>
      <c r="BT286" s="186"/>
      <c r="BU286" s="186"/>
      <c r="BV286" s="21"/>
      <c r="BW286" s="23"/>
      <c r="BX286" s="21"/>
      <c r="BY286" s="44"/>
      <c r="BZ286" s="23"/>
      <c r="CE286" s="186"/>
      <c r="CF286" s="186"/>
      <c r="CG286" s="186"/>
      <c r="CH286" s="186"/>
    </row>
    <row r="287" spans="1:86" s="16" customFormat="1" x14ac:dyDescent="0.2">
      <c r="A287" s="21"/>
      <c r="B287" s="19"/>
      <c r="E287" s="21"/>
      <c r="M287" s="186"/>
      <c r="T287" s="13"/>
      <c r="AA287" s="186"/>
      <c r="AB287" s="186"/>
      <c r="AC287" s="295"/>
      <c r="AD287" s="186"/>
      <c r="AG287" s="41"/>
      <c r="AH287" s="13"/>
      <c r="AM287" s="21"/>
      <c r="AN287" s="295"/>
      <c r="AV287" s="22"/>
      <c r="AW287" s="21"/>
      <c r="AX287" s="21"/>
      <c r="BB287" s="186"/>
      <c r="BC287" s="186"/>
      <c r="BD287" s="186"/>
      <c r="BE287" s="186"/>
      <c r="BI287" s="21"/>
      <c r="BR287" s="186"/>
      <c r="BS287" s="186"/>
      <c r="BT287" s="186"/>
      <c r="BU287" s="186"/>
      <c r="BV287" s="21"/>
      <c r="BW287" s="23"/>
      <c r="BX287" s="21"/>
      <c r="BY287" s="44"/>
      <c r="BZ287" s="23"/>
      <c r="CE287" s="186"/>
      <c r="CF287" s="186"/>
      <c r="CG287" s="186"/>
      <c r="CH287" s="186"/>
    </row>
    <row r="288" spans="1:86" s="16" customFormat="1" x14ac:dyDescent="0.2">
      <c r="A288" s="21"/>
      <c r="B288" s="19"/>
      <c r="E288" s="21"/>
      <c r="M288" s="186"/>
      <c r="T288" s="13"/>
      <c r="AA288" s="186"/>
      <c r="AB288" s="186"/>
      <c r="AC288" s="295"/>
      <c r="AD288" s="186"/>
      <c r="AG288" s="41"/>
      <c r="AH288" s="13"/>
      <c r="AM288" s="21"/>
      <c r="AN288" s="295"/>
      <c r="AV288" s="22"/>
      <c r="AW288" s="21"/>
      <c r="AX288" s="21"/>
      <c r="BB288" s="186"/>
      <c r="BC288" s="186"/>
      <c r="BD288" s="186"/>
      <c r="BE288" s="186"/>
      <c r="BI288" s="21"/>
      <c r="BR288" s="186"/>
      <c r="BS288" s="186"/>
      <c r="BT288" s="186"/>
      <c r="BU288" s="186"/>
      <c r="BV288" s="21"/>
      <c r="BW288" s="23"/>
      <c r="BX288" s="21"/>
      <c r="BY288" s="44"/>
      <c r="BZ288" s="23"/>
      <c r="CE288" s="186"/>
      <c r="CF288" s="186"/>
      <c r="CG288" s="186"/>
      <c r="CH288" s="186"/>
    </row>
    <row r="289" spans="1:86" s="16" customFormat="1" x14ac:dyDescent="0.2">
      <c r="A289" s="21"/>
      <c r="B289" s="19"/>
      <c r="E289" s="21"/>
      <c r="M289" s="186"/>
      <c r="T289" s="13"/>
      <c r="AA289" s="186"/>
      <c r="AB289" s="186"/>
      <c r="AC289" s="295"/>
      <c r="AD289" s="186"/>
      <c r="AG289" s="41"/>
      <c r="AH289" s="13"/>
      <c r="AM289" s="21"/>
      <c r="AN289" s="295"/>
      <c r="AV289" s="22"/>
      <c r="AW289" s="21"/>
      <c r="AX289" s="21"/>
      <c r="BB289" s="186"/>
      <c r="BC289" s="186"/>
      <c r="BD289" s="186"/>
      <c r="BE289" s="186"/>
      <c r="BI289" s="21"/>
      <c r="BR289" s="186"/>
      <c r="BS289" s="186"/>
      <c r="BT289" s="186"/>
      <c r="BU289" s="186"/>
      <c r="BV289" s="21"/>
      <c r="BW289" s="23"/>
      <c r="BX289" s="21"/>
      <c r="BY289" s="44"/>
      <c r="BZ289" s="23"/>
      <c r="CE289" s="186"/>
      <c r="CF289" s="186"/>
      <c r="CG289" s="186"/>
      <c r="CH289" s="186"/>
    </row>
    <row r="290" spans="1:86" s="16" customFormat="1" x14ac:dyDescent="0.2">
      <c r="A290" s="21"/>
      <c r="B290" s="19"/>
      <c r="E290" s="21"/>
      <c r="M290" s="186"/>
      <c r="T290" s="13"/>
      <c r="AA290" s="186"/>
      <c r="AB290" s="186"/>
      <c r="AC290" s="295"/>
      <c r="AD290" s="186"/>
      <c r="AG290" s="41"/>
      <c r="AH290" s="13"/>
      <c r="AM290" s="21"/>
      <c r="AN290" s="295"/>
      <c r="AV290" s="22"/>
      <c r="AW290" s="21"/>
      <c r="AX290" s="21"/>
      <c r="BB290" s="186"/>
      <c r="BC290" s="186"/>
      <c r="BD290" s="186"/>
      <c r="BE290" s="186"/>
      <c r="BI290" s="21"/>
      <c r="BR290" s="186"/>
      <c r="BS290" s="186"/>
      <c r="BT290" s="186"/>
      <c r="BU290" s="186"/>
      <c r="BV290" s="21"/>
      <c r="BW290" s="23"/>
      <c r="BX290" s="21"/>
      <c r="BY290" s="44"/>
      <c r="BZ290" s="23"/>
      <c r="CE290" s="186"/>
      <c r="CF290" s="186"/>
      <c r="CG290" s="186"/>
      <c r="CH290" s="186"/>
    </row>
    <row r="291" spans="1:86" s="16" customFormat="1" x14ac:dyDescent="0.2">
      <c r="A291" s="21"/>
      <c r="B291" s="19"/>
      <c r="E291" s="21"/>
      <c r="M291" s="186"/>
      <c r="T291" s="13"/>
      <c r="AA291" s="186"/>
      <c r="AB291" s="186"/>
      <c r="AC291" s="295"/>
      <c r="AD291" s="186"/>
      <c r="AG291" s="41"/>
      <c r="AH291" s="13"/>
      <c r="AM291" s="21"/>
      <c r="AN291" s="295"/>
      <c r="AV291" s="22"/>
      <c r="AW291" s="21"/>
      <c r="AX291" s="21"/>
      <c r="BB291" s="186"/>
      <c r="BC291" s="186"/>
      <c r="BD291" s="186"/>
      <c r="BE291" s="186"/>
      <c r="BI291" s="21"/>
      <c r="BR291" s="186"/>
      <c r="BS291" s="186"/>
      <c r="BT291" s="186"/>
      <c r="BU291" s="186"/>
      <c r="BV291" s="21"/>
      <c r="BW291" s="23"/>
      <c r="BX291" s="21"/>
      <c r="BY291" s="44"/>
      <c r="BZ291" s="23"/>
      <c r="CE291" s="186"/>
      <c r="CF291" s="186"/>
      <c r="CG291" s="186"/>
      <c r="CH291" s="186"/>
    </row>
    <row r="292" spans="1:86" s="16" customFormat="1" x14ac:dyDescent="0.2">
      <c r="A292" s="21"/>
      <c r="B292" s="19"/>
      <c r="E292" s="21"/>
      <c r="M292" s="186"/>
      <c r="T292" s="13"/>
      <c r="AA292" s="186"/>
      <c r="AB292" s="186"/>
      <c r="AC292" s="295"/>
      <c r="AD292" s="186"/>
      <c r="AG292" s="41"/>
      <c r="AH292" s="13"/>
      <c r="AM292" s="21"/>
      <c r="AN292" s="295"/>
      <c r="AV292" s="22"/>
      <c r="AW292" s="21"/>
      <c r="AX292" s="21"/>
      <c r="BB292" s="186"/>
      <c r="BC292" s="186"/>
      <c r="BD292" s="186"/>
      <c r="BE292" s="186"/>
      <c r="BI292" s="21"/>
      <c r="BR292" s="186"/>
      <c r="BS292" s="186"/>
      <c r="BT292" s="186"/>
      <c r="BU292" s="186"/>
      <c r="BV292" s="21"/>
      <c r="BW292" s="23"/>
      <c r="BX292" s="21"/>
      <c r="BY292" s="44"/>
      <c r="BZ292" s="23"/>
      <c r="CE292" s="186"/>
      <c r="CF292" s="186"/>
      <c r="CG292" s="186"/>
      <c r="CH292" s="186"/>
    </row>
    <row r="293" spans="1:86" s="16" customFormat="1" x14ac:dyDescent="0.2">
      <c r="A293" s="21"/>
      <c r="B293" s="19"/>
      <c r="E293" s="21"/>
      <c r="M293" s="186"/>
      <c r="T293" s="13"/>
      <c r="AA293" s="186"/>
      <c r="AB293" s="186"/>
      <c r="AC293" s="295"/>
      <c r="AD293" s="186"/>
      <c r="AG293" s="41"/>
      <c r="AH293" s="13"/>
      <c r="AM293" s="21"/>
      <c r="AN293" s="295"/>
      <c r="AV293" s="22"/>
      <c r="AW293" s="21"/>
      <c r="AX293" s="21"/>
      <c r="BB293" s="186"/>
      <c r="BC293" s="186"/>
      <c r="BD293" s="186"/>
      <c r="BE293" s="186"/>
      <c r="BI293" s="21"/>
      <c r="BR293" s="186"/>
      <c r="BS293" s="186"/>
      <c r="BT293" s="186"/>
      <c r="BU293" s="186"/>
      <c r="BV293" s="21"/>
      <c r="BW293" s="23"/>
      <c r="BX293" s="21"/>
      <c r="BY293" s="44"/>
      <c r="BZ293" s="23"/>
      <c r="CE293" s="186"/>
      <c r="CF293" s="186"/>
      <c r="CG293" s="186"/>
      <c r="CH293" s="186"/>
    </row>
    <row r="294" spans="1:86" s="16" customFormat="1" x14ac:dyDescent="0.2">
      <c r="A294" s="21"/>
      <c r="B294" s="19"/>
      <c r="E294" s="21"/>
      <c r="M294" s="186"/>
      <c r="T294" s="13"/>
      <c r="AA294" s="186"/>
      <c r="AB294" s="186"/>
      <c r="AC294" s="295"/>
      <c r="AD294" s="186"/>
      <c r="AG294" s="41"/>
      <c r="AH294" s="13"/>
      <c r="AM294" s="21"/>
      <c r="AN294" s="295"/>
      <c r="AV294" s="22"/>
      <c r="AW294" s="21"/>
      <c r="AX294" s="21"/>
      <c r="BB294" s="186"/>
      <c r="BC294" s="186"/>
      <c r="BD294" s="186"/>
      <c r="BE294" s="186"/>
      <c r="BI294" s="21"/>
      <c r="BR294" s="186"/>
      <c r="BS294" s="186"/>
      <c r="BT294" s="186"/>
      <c r="BU294" s="186"/>
      <c r="BV294" s="21"/>
      <c r="BW294" s="23"/>
      <c r="BX294" s="21"/>
      <c r="BY294" s="44"/>
      <c r="BZ294" s="23"/>
      <c r="CE294" s="186"/>
      <c r="CF294" s="186"/>
      <c r="CG294" s="186"/>
      <c r="CH294" s="186"/>
    </row>
    <row r="295" spans="1:86" s="16" customFormat="1" x14ac:dyDescent="0.2">
      <c r="A295" s="21"/>
      <c r="B295" s="19"/>
      <c r="E295" s="21"/>
      <c r="M295" s="186"/>
      <c r="T295" s="13"/>
      <c r="AA295" s="186"/>
      <c r="AB295" s="186"/>
      <c r="AC295" s="295"/>
      <c r="AD295" s="186"/>
      <c r="AG295" s="41"/>
      <c r="AH295" s="13"/>
      <c r="AM295" s="21"/>
      <c r="AN295" s="295"/>
      <c r="AV295" s="22"/>
      <c r="AW295" s="21"/>
      <c r="AX295" s="21"/>
      <c r="BB295" s="186"/>
      <c r="BC295" s="186"/>
      <c r="BD295" s="186"/>
      <c r="BE295" s="186"/>
      <c r="BI295" s="21"/>
      <c r="BR295" s="186"/>
      <c r="BS295" s="186"/>
      <c r="BT295" s="186"/>
      <c r="BU295" s="186"/>
      <c r="BV295" s="21"/>
      <c r="BW295" s="23"/>
      <c r="BX295" s="21"/>
      <c r="BY295" s="44"/>
      <c r="BZ295" s="23"/>
      <c r="CE295" s="186"/>
      <c r="CF295" s="186"/>
      <c r="CG295" s="186"/>
      <c r="CH295" s="186"/>
    </row>
    <row r="296" spans="1:86" s="16" customFormat="1" ht="12.75" customHeight="1" x14ac:dyDescent="0.2">
      <c r="A296" s="21"/>
      <c r="B296" s="19"/>
      <c r="E296" s="21"/>
      <c r="M296" s="186"/>
      <c r="T296" s="13"/>
      <c r="AA296" s="186"/>
      <c r="AB296" s="186"/>
      <c r="AC296" s="295"/>
      <c r="AD296" s="186"/>
      <c r="AG296" s="41"/>
      <c r="AH296" s="13"/>
      <c r="AM296" s="21"/>
      <c r="AN296" s="295"/>
      <c r="AV296" s="22"/>
      <c r="AW296" s="21"/>
      <c r="AX296" s="21"/>
      <c r="BB296" s="186"/>
      <c r="BC296" s="186"/>
      <c r="BD296" s="186"/>
      <c r="BE296" s="186"/>
      <c r="BI296" s="21"/>
      <c r="BR296" s="186"/>
      <c r="BS296" s="186"/>
      <c r="BT296" s="186"/>
      <c r="BU296" s="186"/>
      <c r="BV296" s="21"/>
      <c r="BW296" s="23"/>
      <c r="BX296" s="21"/>
      <c r="BY296" s="44"/>
      <c r="BZ296" s="23"/>
      <c r="CE296" s="186"/>
      <c r="CF296" s="186"/>
      <c r="CG296" s="186"/>
      <c r="CH296" s="186"/>
    </row>
    <row r="297" spans="1:86" s="16" customFormat="1" x14ac:dyDescent="0.2">
      <c r="A297" s="21"/>
      <c r="B297" s="19"/>
      <c r="E297" s="21"/>
      <c r="M297" s="186"/>
      <c r="T297" s="13"/>
      <c r="AA297" s="186"/>
      <c r="AB297" s="186"/>
      <c r="AC297" s="295"/>
      <c r="AD297" s="186"/>
      <c r="AG297" s="41"/>
      <c r="AH297" s="13"/>
      <c r="AM297" s="21"/>
      <c r="AN297" s="295"/>
      <c r="AV297" s="22"/>
      <c r="AW297" s="21"/>
      <c r="AX297" s="21"/>
      <c r="BB297" s="186"/>
      <c r="BC297" s="186"/>
      <c r="BD297" s="186"/>
      <c r="BE297" s="186"/>
      <c r="BI297" s="21"/>
      <c r="BR297" s="186"/>
      <c r="BS297" s="186"/>
      <c r="BT297" s="186"/>
      <c r="BU297" s="186"/>
      <c r="BV297" s="21"/>
      <c r="BW297" s="23"/>
      <c r="BX297" s="21"/>
      <c r="BY297" s="44"/>
      <c r="BZ297" s="23"/>
      <c r="CE297" s="186"/>
      <c r="CF297" s="186"/>
      <c r="CG297" s="186"/>
      <c r="CH297" s="186"/>
    </row>
    <row r="298" spans="1:86" s="16" customFormat="1" x14ac:dyDescent="0.2">
      <c r="A298" s="21"/>
      <c r="B298" s="19"/>
      <c r="E298" s="21"/>
      <c r="M298" s="186"/>
      <c r="T298" s="13"/>
      <c r="AA298" s="186"/>
      <c r="AB298" s="186"/>
      <c r="AC298" s="295"/>
      <c r="AD298" s="186"/>
      <c r="AG298" s="41"/>
      <c r="AH298" s="13"/>
      <c r="AM298" s="21"/>
      <c r="AN298" s="295"/>
      <c r="AV298" s="22"/>
      <c r="AW298" s="21"/>
      <c r="AX298" s="21"/>
      <c r="BB298" s="186"/>
      <c r="BC298" s="186"/>
      <c r="BD298" s="186"/>
      <c r="BE298" s="186"/>
      <c r="BI298" s="21"/>
      <c r="BR298" s="186"/>
      <c r="BS298" s="186"/>
      <c r="BT298" s="186"/>
      <c r="BU298" s="186"/>
      <c r="BV298" s="21"/>
      <c r="BW298" s="23"/>
      <c r="BX298" s="21"/>
      <c r="BY298" s="44"/>
      <c r="BZ298" s="23"/>
      <c r="CE298" s="186"/>
      <c r="CF298" s="186"/>
      <c r="CG298" s="186"/>
      <c r="CH298" s="186"/>
    </row>
    <row r="299" spans="1:86" s="16" customFormat="1" x14ac:dyDescent="0.2">
      <c r="A299" s="21"/>
      <c r="B299" s="19"/>
      <c r="E299" s="21"/>
      <c r="M299" s="186"/>
      <c r="T299" s="13"/>
      <c r="AA299" s="186"/>
      <c r="AB299" s="186"/>
      <c r="AC299" s="295"/>
      <c r="AD299" s="186"/>
      <c r="AG299" s="41"/>
      <c r="AH299" s="13"/>
      <c r="AM299" s="21"/>
      <c r="AN299" s="295"/>
      <c r="AV299" s="22"/>
      <c r="AW299" s="21"/>
      <c r="AX299" s="21"/>
      <c r="BB299" s="186"/>
      <c r="BC299" s="186"/>
      <c r="BD299" s="186"/>
      <c r="BE299" s="186"/>
      <c r="BI299" s="21"/>
      <c r="BR299" s="186"/>
      <c r="BS299" s="186"/>
      <c r="BT299" s="186"/>
      <c r="BU299" s="186"/>
      <c r="BV299" s="21"/>
      <c r="BW299" s="23"/>
      <c r="BX299" s="21"/>
      <c r="BY299" s="44"/>
      <c r="BZ299" s="23"/>
      <c r="CE299" s="186"/>
      <c r="CF299" s="186"/>
      <c r="CG299" s="186"/>
      <c r="CH299" s="186"/>
    </row>
    <row r="300" spans="1:86" s="16" customFormat="1" x14ac:dyDescent="0.2">
      <c r="A300" s="21"/>
      <c r="B300" s="19"/>
      <c r="E300" s="21"/>
      <c r="M300" s="186"/>
      <c r="T300" s="13"/>
      <c r="AA300" s="186"/>
      <c r="AB300" s="186"/>
      <c r="AC300" s="295"/>
      <c r="AD300" s="186"/>
      <c r="AG300" s="41"/>
      <c r="AH300" s="13"/>
      <c r="AM300" s="21"/>
      <c r="AN300" s="295"/>
      <c r="AV300" s="22"/>
      <c r="AW300" s="21"/>
      <c r="AX300" s="21"/>
      <c r="BB300" s="186"/>
      <c r="BC300" s="186"/>
      <c r="BD300" s="186"/>
      <c r="BE300" s="186"/>
      <c r="BI300" s="21"/>
      <c r="BR300" s="186"/>
      <c r="BS300" s="186"/>
      <c r="BT300" s="186"/>
      <c r="BU300" s="186"/>
      <c r="BV300" s="21"/>
      <c r="BW300" s="23"/>
      <c r="BX300" s="21"/>
      <c r="BY300" s="44"/>
      <c r="BZ300" s="23"/>
      <c r="CE300" s="186"/>
      <c r="CF300" s="186"/>
      <c r="CG300" s="186"/>
      <c r="CH300" s="186"/>
    </row>
    <row r="301" spans="1:86" s="16" customFormat="1" x14ac:dyDescent="0.2">
      <c r="A301" s="21"/>
      <c r="B301" s="19"/>
      <c r="E301" s="21"/>
      <c r="M301" s="186"/>
      <c r="T301" s="13"/>
      <c r="AA301" s="186"/>
      <c r="AB301" s="186"/>
      <c r="AC301" s="295"/>
      <c r="AD301" s="186"/>
      <c r="AG301" s="41"/>
      <c r="AH301" s="13"/>
      <c r="AM301" s="21"/>
      <c r="AN301" s="295"/>
      <c r="AV301" s="22"/>
      <c r="AW301" s="21"/>
      <c r="AX301" s="21"/>
      <c r="BB301" s="186"/>
      <c r="BC301" s="186"/>
      <c r="BD301" s="186"/>
      <c r="BE301" s="186"/>
      <c r="BI301" s="21"/>
      <c r="BR301" s="186"/>
      <c r="BS301" s="186"/>
      <c r="BT301" s="186"/>
      <c r="BU301" s="186"/>
      <c r="BV301" s="21"/>
      <c r="BW301" s="23"/>
      <c r="BX301" s="21"/>
      <c r="BY301" s="44"/>
      <c r="BZ301" s="23"/>
      <c r="CE301" s="186"/>
      <c r="CF301" s="186"/>
      <c r="CG301" s="186"/>
      <c r="CH301" s="186"/>
    </row>
    <row r="302" spans="1:86" s="16" customFormat="1" x14ac:dyDescent="0.2">
      <c r="A302" s="21"/>
      <c r="B302" s="19"/>
      <c r="E302" s="21"/>
      <c r="M302" s="186"/>
      <c r="T302" s="13"/>
      <c r="AA302" s="186"/>
      <c r="AB302" s="186"/>
      <c r="AC302" s="295"/>
      <c r="AD302" s="186"/>
      <c r="AG302" s="41"/>
      <c r="AH302" s="13"/>
      <c r="AM302" s="21"/>
      <c r="AN302" s="295"/>
      <c r="AV302" s="22"/>
      <c r="AW302" s="21"/>
      <c r="AX302" s="21"/>
      <c r="BB302" s="186"/>
      <c r="BC302" s="186"/>
      <c r="BD302" s="186"/>
      <c r="BE302" s="186"/>
      <c r="BI302" s="21"/>
      <c r="BR302" s="186"/>
      <c r="BS302" s="186"/>
      <c r="BT302" s="186"/>
      <c r="BU302" s="186"/>
      <c r="BV302" s="21"/>
      <c r="BW302" s="23"/>
      <c r="BX302" s="21"/>
      <c r="BY302" s="44"/>
      <c r="BZ302" s="23"/>
      <c r="CE302" s="186"/>
      <c r="CF302" s="186"/>
      <c r="CG302" s="186"/>
      <c r="CH302" s="186"/>
    </row>
    <row r="303" spans="1:86" s="16" customFormat="1" x14ac:dyDescent="0.2">
      <c r="A303" s="21"/>
      <c r="B303" s="19"/>
      <c r="E303" s="21"/>
      <c r="M303" s="186"/>
      <c r="T303" s="13"/>
      <c r="AA303" s="186"/>
      <c r="AB303" s="186"/>
      <c r="AC303" s="295"/>
      <c r="AD303" s="186"/>
      <c r="AG303" s="41"/>
      <c r="AH303" s="13"/>
      <c r="AM303" s="21"/>
      <c r="AN303" s="295"/>
      <c r="AV303" s="22"/>
      <c r="AW303" s="21"/>
      <c r="AX303" s="21"/>
      <c r="BB303" s="186"/>
      <c r="BC303" s="186"/>
      <c r="BD303" s="186"/>
      <c r="BE303" s="186"/>
      <c r="BI303" s="21"/>
      <c r="BR303" s="186"/>
      <c r="BS303" s="186"/>
      <c r="BT303" s="186"/>
      <c r="BU303" s="186"/>
      <c r="BV303" s="21"/>
      <c r="BW303" s="23"/>
      <c r="BX303" s="21"/>
      <c r="BY303" s="44"/>
      <c r="BZ303" s="23"/>
      <c r="CE303" s="186"/>
      <c r="CF303" s="186"/>
      <c r="CG303" s="186"/>
      <c r="CH303" s="186"/>
    </row>
    <row r="304" spans="1:86" s="16" customFormat="1" x14ac:dyDescent="0.2">
      <c r="A304" s="21"/>
      <c r="B304" s="19"/>
      <c r="E304" s="21"/>
      <c r="M304" s="186"/>
      <c r="T304" s="13"/>
      <c r="AA304" s="186"/>
      <c r="AB304" s="186"/>
      <c r="AC304" s="295"/>
      <c r="AD304" s="186"/>
      <c r="AG304" s="41"/>
      <c r="AH304" s="13"/>
      <c r="AM304" s="21"/>
      <c r="AN304" s="295"/>
      <c r="AV304" s="22"/>
      <c r="AW304" s="21"/>
      <c r="AX304" s="21"/>
      <c r="BB304" s="186"/>
      <c r="BC304" s="186"/>
      <c r="BD304" s="186"/>
      <c r="BE304" s="186"/>
      <c r="BI304" s="21"/>
      <c r="BR304" s="186"/>
      <c r="BS304" s="186"/>
      <c r="BT304" s="186"/>
      <c r="BU304" s="186"/>
      <c r="BV304" s="21"/>
      <c r="BW304" s="23"/>
      <c r="BX304" s="21"/>
      <c r="BY304" s="44"/>
      <c r="BZ304" s="23"/>
      <c r="CE304" s="186"/>
      <c r="CF304" s="186"/>
      <c r="CG304" s="186"/>
      <c r="CH304" s="186"/>
    </row>
    <row r="305" spans="1:86" s="16" customFormat="1" x14ac:dyDescent="0.2">
      <c r="A305" s="21"/>
      <c r="B305" s="19"/>
      <c r="E305" s="21"/>
      <c r="M305" s="186"/>
      <c r="T305" s="13"/>
      <c r="AA305" s="186"/>
      <c r="AB305" s="186"/>
      <c r="AC305" s="295"/>
      <c r="AD305" s="186"/>
      <c r="AG305" s="41"/>
      <c r="AH305" s="13"/>
      <c r="AM305" s="21"/>
      <c r="AN305" s="295"/>
      <c r="AV305" s="22"/>
      <c r="AW305" s="21"/>
      <c r="AX305" s="21"/>
      <c r="BB305" s="186"/>
      <c r="BC305" s="186"/>
      <c r="BD305" s="186"/>
      <c r="BE305" s="186"/>
      <c r="BI305" s="21"/>
      <c r="BR305" s="186"/>
      <c r="BS305" s="186"/>
      <c r="BT305" s="186"/>
      <c r="BU305" s="186"/>
      <c r="BV305" s="21"/>
      <c r="BW305" s="23"/>
      <c r="BX305" s="21"/>
      <c r="BY305" s="44"/>
      <c r="BZ305" s="23"/>
      <c r="CE305" s="186"/>
      <c r="CF305" s="186"/>
      <c r="CG305" s="186"/>
      <c r="CH305" s="186"/>
    </row>
    <row r="306" spans="1:86" s="16" customFormat="1" x14ac:dyDescent="0.2">
      <c r="A306" s="21"/>
      <c r="B306" s="19"/>
      <c r="E306" s="21"/>
      <c r="M306" s="186"/>
      <c r="T306" s="13"/>
      <c r="AA306" s="186"/>
      <c r="AB306" s="186"/>
      <c r="AC306" s="295"/>
      <c r="AD306" s="186"/>
      <c r="AG306" s="41"/>
      <c r="AH306" s="13"/>
      <c r="AM306" s="21"/>
      <c r="AN306" s="295"/>
      <c r="AV306" s="22"/>
      <c r="AW306" s="21"/>
      <c r="AX306" s="21"/>
      <c r="BB306" s="186"/>
      <c r="BC306" s="186"/>
      <c r="BD306" s="186"/>
      <c r="BE306" s="186"/>
      <c r="BI306" s="21"/>
      <c r="BR306" s="186"/>
      <c r="BS306" s="186"/>
      <c r="BT306" s="186"/>
      <c r="BU306" s="186"/>
      <c r="BV306" s="21"/>
      <c r="BW306" s="23"/>
      <c r="BX306" s="21"/>
      <c r="BY306" s="44"/>
      <c r="BZ306" s="23"/>
      <c r="CE306" s="186"/>
      <c r="CF306" s="186"/>
      <c r="CG306" s="186"/>
      <c r="CH306" s="186"/>
    </row>
    <row r="307" spans="1:86" s="16" customFormat="1" x14ac:dyDescent="0.2">
      <c r="A307" s="21"/>
      <c r="B307" s="19"/>
      <c r="E307" s="21"/>
      <c r="M307" s="186"/>
      <c r="T307" s="13"/>
      <c r="AA307" s="186"/>
      <c r="AB307" s="186"/>
      <c r="AC307" s="295"/>
      <c r="AD307" s="186"/>
      <c r="AG307" s="41"/>
      <c r="AH307" s="13"/>
      <c r="AM307" s="21"/>
      <c r="AN307" s="295"/>
      <c r="AV307" s="22"/>
      <c r="AW307" s="21"/>
      <c r="AX307" s="21"/>
      <c r="BB307" s="186"/>
      <c r="BC307" s="186"/>
      <c r="BD307" s="186"/>
      <c r="BE307" s="186"/>
      <c r="BI307" s="21"/>
      <c r="BR307" s="186"/>
      <c r="BS307" s="186"/>
      <c r="BT307" s="186"/>
      <c r="BU307" s="186"/>
      <c r="BV307" s="21"/>
      <c r="BW307" s="23"/>
      <c r="BX307" s="21"/>
      <c r="BY307" s="44"/>
      <c r="BZ307" s="23"/>
      <c r="CE307" s="186"/>
      <c r="CF307" s="186"/>
      <c r="CG307" s="186"/>
      <c r="CH307" s="186"/>
    </row>
    <row r="308" spans="1:86" s="16" customFormat="1" x14ac:dyDescent="0.2">
      <c r="A308" s="21"/>
      <c r="B308" s="19"/>
      <c r="E308" s="21"/>
      <c r="M308" s="186"/>
      <c r="T308" s="13"/>
      <c r="AA308" s="186"/>
      <c r="AB308" s="186"/>
      <c r="AC308" s="295"/>
      <c r="AD308" s="186"/>
      <c r="AG308" s="41"/>
      <c r="AH308" s="13"/>
      <c r="AM308" s="21"/>
      <c r="AN308" s="295"/>
      <c r="AV308" s="22"/>
      <c r="AW308" s="21"/>
      <c r="AX308" s="21"/>
      <c r="BB308" s="186"/>
      <c r="BC308" s="186"/>
      <c r="BD308" s="186"/>
      <c r="BE308" s="186"/>
      <c r="BI308" s="21"/>
      <c r="BR308" s="186"/>
      <c r="BS308" s="186"/>
      <c r="BT308" s="186"/>
      <c r="BU308" s="186"/>
      <c r="BV308" s="21"/>
      <c r="BW308" s="23"/>
      <c r="BX308" s="21"/>
      <c r="BY308" s="44"/>
      <c r="BZ308" s="23"/>
      <c r="CE308" s="186"/>
      <c r="CF308" s="186"/>
      <c r="CG308" s="186"/>
      <c r="CH308" s="186"/>
    </row>
    <row r="309" spans="1:86" s="16" customFormat="1" ht="12.75" customHeight="1" x14ac:dyDescent="0.2">
      <c r="A309" s="21"/>
      <c r="B309" s="19"/>
      <c r="E309" s="21"/>
      <c r="M309" s="186"/>
      <c r="T309" s="13"/>
      <c r="AA309" s="186"/>
      <c r="AB309" s="186"/>
      <c r="AC309" s="295"/>
      <c r="AD309" s="186"/>
      <c r="AG309" s="41"/>
      <c r="AH309" s="13"/>
      <c r="AM309" s="21"/>
      <c r="AN309" s="295"/>
      <c r="AV309" s="22"/>
      <c r="AW309" s="21"/>
      <c r="AX309" s="21"/>
      <c r="BB309" s="186"/>
      <c r="BC309" s="186"/>
      <c r="BD309" s="186"/>
      <c r="BE309" s="186"/>
      <c r="BI309" s="21"/>
      <c r="BR309" s="186"/>
      <c r="BS309" s="186"/>
      <c r="BT309" s="186"/>
      <c r="BU309" s="186"/>
      <c r="BV309" s="21"/>
      <c r="BW309" s="23"/>
      <c r="BX309" s="21"/>
      <c r="BY309" s="44"/>
      <c r="BZ309" s="23"/>
      <c r="CE309" s="186"/>
      <c r="CF309" s="186"/>
      <c r="CG309" s="186"/>
      <c r="CH309" s="186"/>
    </row>
    <row r="310" spans="1:86" s="16" customFormat="1" x14ac:dyDescent="0.2">
      <c r="A310" s="21"/>
      <c r="B310" s="19"/>
      <c r="E310" s="21"/>
      <c r="M310" s="186"/>
      <c r="T310" s="13"/>
      <c r="AA310" s="186"/>
      <c r="AB310" s="186"/>
      <c r="AC310" s="295"/>
      <c r="AD310" s="186"/>
      <c r="AG310" s="41"/>
      <c r="AH310" s="13"/>
      <c r="AM310" s="21"/>
      <c r="AN310" s="295"/>
      <c r="AV310" s="22"/>
      <c r="AW310" s="21"/>
      <c r="AX310" s="21"/>
      <c r="BB310" s="186"/>
      <c r="BC310" s="186"/>
      <c r="BD310" s="186"/>
      <c r="BE310" s="186"/>
      <c r="BI310" s="21"/>
      <c r="BR310" s="186"/>
      <c r="BS310" s="186"/>
      <c r="BT310" s="186"/>
      <c r="BU310" s="186"/>
      <c r="BV310" s="21"/>
      <c r="BW310" s="23"/>
      <c r="BX310" s="21"/>
      <c r="BY310" s="44"/>
      <c r="BZ310" s="23"/>
      <c r="CE310" s="186"/>
      <c r="CF310" s="186"/>
      <c r="CG310" s="186"/>
      <c r="CH310" s="186"/>
    </row>
    <row r="311" spans="1:86" s="16" customFormat="1" x14ac:dyDescent="0.2">
      <c r="A311" s="21"/>
      <c r="B311" s="19"/>
      <c r="E311" s="21"/>
      <c r="M311" s="186"/>
      <c r="T311" s="13"/>
      <c r="AA311" s="186"/>
      <c r="AB311" s="186"/>
      <c r="AC311" s="295"/>
      <c r="AD311" s="186"/>
      <c r="AG311" s="41"/>
      <c r="AH311" s="13"/>
      <c r="AM311" s="21"/>
      <c r="AN311" s="295"/>
      <c r="AV311" s="22"/>
      <c r="AW311" s="21"/>
      <c r="AX311" s="21"/>
      <c r="BB311" s="186"/>
      <c r="BC311" s="186"/>
      <c r="BD311" s="186"/>
      <c r="BE311" s="186"/>
      <c r="BI311" s="21"/>
      <c r="BR311" s="186"/>
      <c r="BS311" s="186"/>
      <c r="BT311" s="186"/>
      <c r="BU311" s="186"/>
      <c r="BV311" s="21"/>
      <c r="BW311" s="23"/>
      <c r="BX311" s="21"/>
      <c r="BY311" s="44"/>
      <c r="BZ311" s="23"/>
      <c r="CE311" s="186"/>
      <c r="CF311" s="186"/>
      <c r="CG311" s="186"/>
      <c r="CH311" s="186"/>
    </row>
    <row r="312" spans="1:86" s="16" customFormat="1" x14ac:dyDescent="0.2">
      <c r="A312" s="21"/>
      <c r="B312" s="19"/>
      <c r="E312" s="21"/>
      <c r="M312" s="186"/>
      <c r="T312" s="13"/>
      <c r="AA312" s="186"/>
      <c r="AB312" s="186"/>
      <c r="AC312" s="295"/>
      <c r="AD312" s="186"/>
      <c r="AG312" s="41"/>
      <c r="AH312" s="13"/>
      <c r="AM312" s="21"/>
      <c r="AN312" s="295"/>
      <c r="AV312" s="22"/>
      <c r="AW312" s="21"/>
      <c r="AX312" s="21"/>
      <c r="BB312" s="186"/>
      <c r="BC312" s="186"/>
      <c r="BD312" s="186"/>
      <c r="BE312" s="186"/>
      <c r="BI312" s="21"/>
      <c r="BR312" s="186"/>
      <c r="BS312" s="186"/>
      <c r="BT312" s="186"/>
      <c r="BU312" s="186"/>
      <c r="BV312" s="21"/>
      <c r="BW312" s="23"/>
      <c r="BX312" s="21"/>
      <c r="BY312" s="44"/>
      <c r="BZ312" s="23"/>
      <c r="CE312" s="186"/>
      <c r="CF312" s="186"/>
      <c r="CG312" s="186"/>
      <c r="CH312" s="186"/>
    </row>
    <row r="313" spans="1:86" s="16" customFormat="1" x14ac:dyDescent="0.2">
      <c r="A313" s="21"/>
      <c r="B313" s="19"/>
      <c r="E313" s="21"/>
      <c r="M313" s="186"/>
      <c r="T313" s="13"/>
      <c r="AA313" s="186"/>
      <c r="AB313" s="186"/>
      <c r="AC313" s="295"/>
      <c r="AD313" s="186"/>
      <c r="AG313" s="41"/>
      <c r="AH313" s="13"/>
      <c r="AM313" s="21"/>
      <c r="AN313" s="295"/>
      <c r="AV313" s="22"/>
      <c r="AW313" s="21"/>
      <c r="AX313" s="21"/>
      <c r="BB313" s="186"/>
      <c r="BC313" s="186"/>
      <c r="BD313" s="186"/>
      <c r="BE313" s="186"/>
      <c r="BI313" s="21"/>
      <c r="BR313" s="186"/>
      <c r="BS313" s="186"/>
      <c r="BT313" s="186"/>
      <c r="BU313" s="186"/>
      <c r="BV313" s="21"/>
      <c r="BW313" s="23"/>
      <c r="BX313" s="21"/>
      <c r="BY313" s="44"/>
      <c r="BZ313" s="23"/>
      <c r="CE313" s="186"/>
      <c r="CF313" s="186"/>
      <c r="CG313" s="186"/>
      <c r="CH313" s="186"/>
    </row>
    <row r="314" spans="1:86" s="16" customFormat="1" x14ac:dyDescent="0.2">
      <c r="A314" s="21"/>
      <c r="B314" s="19"/>
      <c r="E314" s="21"/>
      <c r="M314" s="186"/>
      <c r="T314" s="13"/>
      <c r="AA314" s="186"/>
      <c r="AB314" s="186"/>
      <c r="AC314" s="295"/>
      <c r="AD314" s="186"/>
      <c r="AG314" s="41"/>
      <c r="AH314" s="13"/>
      <c r="AM314" s="21"/>
      <c r="AN314" s="295"/>
      <c r="AV314" s="22"/>
      <c r="AW314" s="21"/>
      <c r="AX314" s="21"/>
      <c r="BB314" s="186"/>
      <c r="BC314" s="186"/>
      <c r="BD314" s="186"/>
      <c r="BE314" s="186"/>
      <c r="BI314" s="21"/>
      <c r="BR314" s="186"/>
      <c r="BS314" s="186"/>
      <c r="BT314" s="186"/>
      <c r="BU314" s="186"/>
      <c r="BV314" s="21"/>
      <c r="BW314" s="23"/>
      <c r="BX314" s="21"/>
      <c r="BY314" s="44"/>
      <c r="BZ314" s="23"/>
      <c r="CE314" s="186"/>
      <c r="CF314" s="186"/>
      <c r="CG314" s="186"/>
      <c r="CH314" s="186"/>
    </row>
    <row r="315" spans="1:86" s="16" customFormat="1" x14ac:dyDescent="0.2">
      <c r="A315" s="21"/>
      <c r="B315" s="19"/>
      <c r="E315" s="21"/>
      <c r="M315" s="186"/>
      <c r="T315" s="13"/>
      <c r="AA315" s="186"/>
      <c r="AB315" s="186"/>
      <c r="AC315" s="295"/>
      <c r="AD315" s="186"/>
      <c r="AG315" s="41"/>
      <c r="AH315" s="13"/>
      <c r="AM315" s="21"/>
      <c r="AN315" s="295"/>
      <c r="AV315" s="22"/>
      <c r="AW315" s="21"/>
      <c r="AX315" s="21"/>
      <c r="BB315" s="186"/>
      <c r="BC315" s="186"/>
      <c r="BD315" s="186"/>
      <c r="BE315" s="186"/>
      <c r="BI315" s="21"/>
      <c r="BR315" s="186"/>
      <c r="BS315" s="186"/>
      <c r="BT315" s="186"/>
      <c r="BU315" s="186"/>
      <c r="BV315" s="21"/>
      <c r="BW315" s="23"/>
      <c r="BX315" s="21"/>
      <c r="BY315" s="44"/>
      <c r="BZ315" s="23"/>
      <c r="CE315" s="186"/>
      <c r="CF315" s="186"/>
      <c r="CG315" s="186"/>
      <c r="CH315" s="186"/>
    </row>
    <row r="316" spans="1:86" s="16" customFormat="1" x14ac:dyDescent="0.2">
      <c r="A316" s="21"/>
      <c r="B316" s="19"/>
      <c r="E316" s="21"/>
      <c r="M316" s="186"/>
      <c r="T316" s="13"/>
      <c r="AA316" s="186"/>
      <c r="AB316" s="186"/>
      <c r="AC316" s="295"/>
      <c r="AD316" s="186"/>
      <c r="AG316" s="41"/>
      <c r="AH316" s="13"/>
      <c r="AM316" s="21"/>
      <c r="AN316" s="295"/>
      <c r="AV316" s="22"/>
      <c r="AW316" s="21"/>
      <c r="AX316" s="21"/>
      <c r="BB316" s="186"/>
      <c r="BC316" s="186"/>
      <c r="BD316" s="186"/>
      <c r="BE316" s="186"/>
      <c r="BI316" s="21"/>
      <c r="BR316" s="186"/>
      <c r="BS316" s="186"/>
      <c r="BT316" s="186"/>
      <c r="BU316" s="186"/>
      <c r="BV316" s="21"/>
      <c r="BW316" s="23"/>
      <c r="BX316" s="21"/>
      <c r="BY316" s="44"/>
      <c r="BZ316" s="23"/>
      <c r="CE316" s="186"/>
      <c r="CF316" s="186"/>
      <c r="CG316" s="186"/>
      <c r="CH316" s="186"/>
    </row>
    <row r="317" spans="1:86" s="16" customFormat="1" x14ac:dyDescent="0.2">
      <c r="A317" s="21"/>
      <c r="B317" s="19"/>
      <c r="E317" s="21"/>
      <c r="M317" s="186"/>
      <c r="T317" s="13"/>
      <c r="AA317" s="186"/>
      <c r="AB317" s="186"/>
      <c r="AC317" s="295"/>
      <c r="AD317" s="186"/>
      <c r="AG317" s="41"/>
      <c r="AH317" s="13"/>
      <c r="AM317" s="21"/>
      <c r="AN317" s="295"/>
      <c r="AV317" s="22"/>
      <c r="AW317" s="21"/>
      <c r="AX317" s="21"/>
      <c r="BB317" s="186"/>
      <c r="BC317" s="186"/>
      <c r="BD317" s="186"/>
      <c r="BE317" s="186"/>
      <c r="BI317" s="21"/>
      <c r="BR317" s="186"/>
      <c r="BS317" s="186"/>
      <c r="BT317" s="186"/>
      <c r="BU317" s="186"/>
      <c r="BV317" s="21"/>
      <c r="BW317" s="23"/>
      <c r="BX317" s="21"/>
      <c r="BY317" s="44"/>
      <c r="BZ317" s="23"/>
      <c r="CE317" s="186"/>
      <c r="CF317" s="186"/>
      <c r="CG317" s="186"/>
      <c r="CH317" s="186"/>
    </row>
    <row r="318" spans="1:86" s="16" customFormat="1" x14ac:dyDescent="0.2">
      <c r="A318" s="21"/>
      <c r="B318" s="19"/>
      <c r="E318" s="21"/>
      <c r="M318" s="186"/>
      <c r="T318" s="13"/>
      <c r="AA318" s="186"/>
      <c r="AB318" s="186"/>
      <c r="AC318" s="295"/>
      <c r="AD318" s="186"/>
      <c r="AG318" s="41"/>
      <c r="AH318" s="13"/>
      <c r="AM318" s="21"/>
      <c r="AN318" s="295"/>
      <c r="AV318" s="22"/>
      <c r="AW318" s="21"/>
      <c r="AX318" s="21"/>
      <c r="BB318" s="186"/>
      <c r="BC318" s="186"/>
      <c r="BD318" s="186"/>
      <c r="BE318" s="186"/>
      <c r="BI318" s="21"/>
      <c r="BR318" s="186"/>
      <c r="BS318" s="186"/>
      <c r="BT318" s="186"/>
      <c r="BU318" s="186"/>
      <c r="BV318" s="21"/>
      <c r="BW318" s="23"/>
      <c r="BX318" s="21"/>
      <c r="BY318" s="44"/>
      <c r="BZ318" s="23"/>
      <c r="CE318" s="186"/>
      <c r="CF318" s="186"/>
      <c r="CG318" s="186"/>
      <c r="CH318" s="186"/>
    </row>
    <row r="319" spans="1:86" s="16" customFormat="1" x14ac:dyDescent="0.2">
      <c r="A319" s="21"/>
      <c r="B319" s="19"/>
      <c r="E319" s="21"/>
      <c r="M319" s="186"/>
      <c r="T319" s="13"/>
      <c r="AA319" s="186"/>
      <c r="AB319" s="186"/>
      <c r="AC319" s="295"/>
      <c r="AD319" s="186"/>
      <c r="AG319" s="41"/>
      <c r="AH319" s="13"/>
      <c r="AM319" s="21"/>
      <c r="AN319" s="295"/>
      <c r="AV319" s="22"/>
      <c r="AW319" s="21"/>
      <c r="AX319" s="21"/>
      <c r="BB319" s="186"/>
      <c r="BC319" s="186"/>
      <c r="BD319" s="186"/>
      <c r="BE319" s="186"/>
      <c r="BI319" s="21"/>
      <c r="BR319" s="186"/>
      <c r="BS319" s="186"/>
      <c r="BT319" s="186"/>
      <c r="BU319" s="186"/>
      <c r="BV319" s="21"/>
      <c r="BW319" s="23"/>
      <c r="BX319" s="21"/>
      <c r="BY319" s="44"/>
      <c r="BZ319" s="23"/>
      <c r="CE319" s="186"/>
      <c r="CF319" s="186"/>
      <c r="CG319" s="186"/>
      <c r="CH319" s="186"/>
    </row>
    <row r="320" spans="1:86" s="16" customFormat="1" x14ac:dyDescent="0.2">
      <c r="A320" s="21"/>
      <c r="B320" s="19"/>
      <c r="E320" s="21"/>
      <c r="M320" s="186"/>
      <c r="T320" s="13"/>
      <c r="AA320" s="186"/>
      <c r="AB320" s="186"/>
      <c r="AC320" s="295"/>
      <c r="AD320" s="186"/>
      <c r="AG320" s="41"/>
      <c r="AH320" s="13"/>
      <c r="AM320" s="21"/>
      <c r="AN320" s="295"/>
      <c r="AV320" s="22"/>
      <c r="AW320" s="21"/>
      <c r="AX320" s="21"/>
      <c r="BB320" s="186"/>
      <c r="BC320" s="186"/>
      <c r="BD320" s="186"/>
      <c r="BE320" s="186"/>
      <c r="BI320" s="21"/>
      <c r="BR320" s="186"/>
      <c r="BS320" s="186"/>
      <c r="BT320" s="186"/>
      <c r="BU320" s="186"/>
      <c r="BV320" s="21"/>
      <c r="BW320" s="23"/>
      <c r="BX320" s="21"/>
      <c r="BY320" s="44"/>
      <c r="BZ320" s="23"/>
      <c r="CE320" s="186"/>
      <c r="CF320" s="186"/>
      <c r="CG320" s="186"/>
      <c r="CH320" s="186"/>
    </row>
    <row r="321" spans="1:86" s="16" customFormat="1" x14ac:dyDescent="0.2">
      <c r="A321" s="21"/>
      <c r="B321" s="19"/>
      <c r="E321" s="21"/>
      <c r="M321" s="186"/>
      <c r="T321" s="13"/>
      <c r="AA321" s="186"/>
      <c r="AB321" s="186"/>
      <c r="AC321" s="295"/>
      <c r="AD321" s="186"/>
      <c r="AG321" s="41"/>
      <c r="AH321" s="13"/>
      <c r="AM321" s="21"/>
      <c r="AN321" s="295"/>
      <c r="AV321" s="22"/>
      <c r="AW321" s="21"/>
      <c r="AX321" s="21"/>
      <c r="BB321" s="186"/>
      <c r="BC321" s="186"/>
      <c r="BD321" s="186"/>
      <c r="BE321" s="186"/>
      <c r="BI321" s="21"/>
      <c r="BR321" s="186"/>
      <c r="BS321" s="186"/>
      <c r="BT321" s="186"/>
      <c r="BU321" s="186"/>
      <c r="BV321" s="21"/>
      <c r="BW321" s="23"/>
      <c r="BX321" s="21"/>
      <c r="BY321" s="44"/>
      <c r="BZ321" s="23"/>
      <c r="CE321" s="186"/>
      <c r="CF321" s="186"/>
      <c r="CG321" s="186"/>
      <c r="CH321" s="186"/>
    </row>
    <row r="322" spans="1:86" s="16" customFormat="1" x14ac:dyDescent="0.2">
      <c r="A322" s="21"/>
      <c r="B322" s="19"/>
      <c r="E322" s="21"/>
      <c r="M322" s="186"/>
      <c r="T322" s="13"/>
      <c r="AA322" s="186"/>
      <c r="AB322" s="186"/>
      <c r="AC322" s="295"/>
      <c r="AD322" s="186"/>
      <c r="AG322" s="41"/>
      <c r="AH322" s="13"/>
      <c r="AM322" s="21"/>
      <c r="AN322" s="295"/>
      <c r="AV322" s="22"/>
      <c r="AW322" s="21"/>
      <c r="AX322" s="21"/>
      <c r="BB322" s="186"/>
      <c r="BC322" s="186"/>
      <c r="BD322" s="186"/>
      <c r="BE322" s="186"/>
      <c r="BI322" s="21"/>
      <c r="BR322" s="186"/>
      <c r="BS322" s="186"/>
      <c r="BT322" s="186"/>
      <c r="BU322" s="186"/>
      <c r="BV322" s="21"/>
      <c r="BW322" s="23"/>
      <c r="BX322" s="21"/>
      <c r="BY322" s="44"/>
      <c r="BZ322" s="23"/>
      <c r="CE322" s="186"/>
      <c r="CF322" s="186"/>
      <c r="CG322" s="186"/>
      <c r="CH322" s="186"/>
    </row>
    <row r="323" spans="1:86" s="16" customFormat="1" x14ac:dyDescent="0.2">
      <c r="A323" s="21"/>
      <c r="B323" s="19"/>
      <c r="E323" s="21"/>
      <c r="M323" s="186"/>
      <c r="T323" s="13"/>
      <c r="AA323" s="186"/>
      <c r="AB323" s="186"/>
      <c r="AC323" s="295"/>
      <c r="AD323" s="186"/>
      <c r="AG323" s="41"/>
      <c r="AH323" s="13"/>
      <c r="AM323" s="21"/>
      <c r="AN323" s="295"/>
      <c r="AV323" s="22"/>
      <c r="AW323" s="21"/>
      <c r="AX323" s="21"/>
      <c r="BB323" s="186"/>
      <c r="BC323" s="186"/>
      <c r="BD323" s="186"/>
      <c r="BE323" s="186"/>
      <c r="BI323" s="21"/>
      <c r="BR323" s="186"/>
      <c r="BS323" s="186"/>
      <c r="BT323" s="186"/>
      <c r="BU323" s="186"/>
      <c r="BV323" s="21"/>
      <c r="BW323" s="23"/>
      <c r="BX323" s="21"/>
      <c r="BY323" s="44"/>
      <c r="BZ323" s="23"/>
      <c r="CE323" s="186"/>
      <c r="CF323" s="186"/>
      <c r="CG323" s="186"/>
      <c r="CH323" s="186"/>
    </row>
    <row r="324" spans="1:86" s="16" customFormat="1" x14ac:dyDescent="0.2">
      <c r="A324" s="21"/>
      <c r="B324" s="19"/>
      <c r="E324" s="21"/>
      <c r="M324" s="186"/>
      <c r="T324" s="13"/>
      <c r="AA324" s="186"/>
      <c r="AB324" s="186"/>
      <c r="AC324" s="295"/>
      <c r="AD324" s="186"/>
      <c r="AG324" s="41"/>
      <c r="AH324" s="13"/>
      <c r="AM324" s="21"/>
      <c r="AN324" s="295"/>
      <c r="AV324" s="22"/>
      <c r="AW324" s="21"/>
      <c r="AX324" s="21"/>
      <c r="BB324" s="186"/>
      <c r="BC324" s="186"/>
      <c r="BD324" s="186"/>
      <c r="BE324" s="186"/>
      <c r="BI324" s="21"/>
      <c r="BR324" s="186"/>
      <c r="BS324" s="186"/>
      <c r="BT324" s="186"/>
      <c r="BU324" s="186"/>
      <c r="BV324" s="21"/>
      <c r="BW324" s="23"/>
      <c r="BX324" s="21"/>
      <c r="BY324" s="44"/>
      <c r="BZ324" s="23"/>
      <c r="CE324" s="186"/>
      <c r="CF324" s="186"/>
      <c r="CG324" s="186"/>
      <c r="CH324" s="186"/>
    </row>
    <row r="325" spans="1:86" s="16" customFormat="1" x14ac:dyDescent="0.2">
      <c r="A325" s="21"/>
      <c r="B325" s="19"/>
      <c r="E325" s="21"/>
      <c r="M325" s="186"/>
      <c r="T325" s="13"/>
      <c r="AA325" s="186"/>
      <c r="AB325" s="186"/>
      <c r="AC325" s="295"/>
      <c r="AD325" s="186"/>
      <c r="AG325" s="41"/>
      <c r="AH325" s="13"/>
      <c r="AM325" s="21"/>
      <c r="AN325" s="295"/>
      <c r="AV325" s="22"/>
      <c r="AW325" s="21"/>
      <c r="AX325" s="21"/>
      <c r="BB325" s="186"/>
      <c r="BC325" s="186"/>
      <c r="BD325" s="186"/>
      <c r="BE325" s="186"/>
      <c r="BI325" s="21"/>
      <c r="BR325" s="186"/>
      <c r="BS325" s="186"/>
      <c r="BT325" s="186"/>
      <c r="BU325" s="186"/>
      <c r="BV325" s="21"/>
      <c r="BW325" s="23"/>
      <c r="BX325" s="21"/>
      <c r="BY325" s="44"/>
      <c r="BZ325" s="23"/>
      <c r="CE325" s="186"/>
      <c r="CF325" s="186"/>
      <c r="CG325" s="186"/>
      <c r="CH325" s="186"/>
    </row>
    <row r="326" spans="1:86" s="16" customFormat="1" x14ac:dyDescent="0.2">
      <c r="A326" s="21"/>
      <c r="B326" s="19"/>
      <c r="E326" s="21"/>
      <c r="M326" s="186"/>
      <c r="T326" s="13"/>
      <c r="AA326" s="186"/>
      <c r="AB326" s="186"/>
      <c r="AC326" s="295"/>
      <c r="AD326" s="186"/>
      <c r="AG326" s="41"/>
      <c r="AH326" s="13"/>
      <c r="AM326" s="21"/>
      <c r="AN326" s="295"/>
      <c r="AV326" s="22"/>
      <c r="AW326" s="21"/>
      <c r="AX326" s="21"/>
      <c r="BB326" s="186"/>
      <c r="BC326" s="186"/>
      <c r="BD326" s="186"/>
      <c r="BE326" s="186"/>
      <c r="BI326" s="21"/>
      <c r="BR326" s="186"/>
      <c r="BS326" s="186"/>
      <c r="BT326" s="186"/>
      <c r="BU326" s="186"/>
      <c r="BV326" s="21"/>
      <c r="BW326" s="23"/>
      <c r="BX326" s="21"/>
      <c r="BY326" s="44"/>
      <c r="BZ326" s="23"/>
      <c r="CE326" s="186"/>
      <c r="CF326" s="186"/>
      <c r="CG326" s="186"/>
      <c r="CH326" s="186"/>
    </row>
    <row r="327" spans="1:86" s="16" customFormat="1" x14ac:dyDescent="0.2">
      <c r="A327" s="21"/>
      <c r="B327" s="19"/>
      <c r="E327" s="21"/>
      <c r="M327" s="186"/>
      <c r="T327" s="13"/>
      <c r="AA327" s="186"/>
      <c r="AB327" s="186"/>
      <c r="AC327" s="295"/>
      <c r="AD327" s="186"/>
      <c r="AG327" s="41"/>
      <c r="AH327" s="13"/>
      <c r="AM327" s="21"/>
      <c r="AN327" s="295"/>
      <c r="AV327" s="22"/>
      <c r="AW327" s="21"/>
      <c r="AX327" s="21"/>
      <c r="BB327" s="186"/>
      <c r="BC327" s="186"/>
      <c r="BD327" s="186"/>
      <c r="BE327" s="186"/>
      <c r="BI327" s="21"/>
      <c r="BR327" s="186"/>
      <c r="BS327" s="186"/>
      <c r="BT327" s="186"/>
      <c r="BU327" s="186"/>
      <c r="BV327" s="21"/>
      <c r="BW327" s="23"/>
      <c r="BX327" s="21"/>
      <c r="BY327" s="44"/>
      <c r="BZ327" s="23"/>
      <c r="CE327" s="186"/>
      <c r="CF327" s="186"/>
      <c r="CG327" s="186"/>
      <c r="CH327" s="186"/>
    </row>
    <row r="328" spans="1:86" s="16" customFormat="1" x14ac:dyDescent="0.2">
      <c r="A328" s="21"/>
      <c r="B328" s="19"/>
      <c r="E328" s="21"/>
      <c r="M328" s="186"/>
      <c r="T328" s="13"/>
      <c r="AA328" s="186"/>
      <c r="AB328" s="186"/>
      <c r="AC328" s="295"/>
      <c r="AD328" s="186"/>
      <c r="AG328" s="41"/>
      <c r="AH328" s="13"/>
      <c r="AM328" s="21"/>
      <c r="AN328" s="295"/>
      <c r="AV328" s="22"/>
      <c r="AW328" s="21"/>
      <c r="AX328" s="21"/>
      <c r="BB328" s="186"/>
      <c r="BC328" s="186"/>
      <c r="BD328" s="186"/>
      <c r="BE328" s="186"/>
      <c r="BI328" s="21"/>
      <c r="BR328" s="186"/>
      <c r="BS328" s="186"/>
      <c r="BT328" s="186"/>
      <c r="BU328" s="186"/>
      <c r="BV328" s="21"/>
      <c r="BW328" s="23"/>
      <c r="BX328" s="21"/>
      <c r="BY328" s="44"/>
      <c r="BZ328" s="23"/>
      <c r="CE328" s="186"/>
      <c r="CF328" s="186"/>
      <c r="CG328" s="186"/>
      <c r="CH328" s="186"/>
    </row>
    <row r="329" spans="1:86" s="16" customFormat="1" x14ac:dyDescent="0.2">
      <c r="A329" s="21"/>
      <c r="B329" s="19"/>
      <c r="E329" s="21"/>
      <c r="M329" s="186"/>
      <c r="T329" s="13"/>
      <c r="AA329" s="186"/>
      <c r="AB329" s="186"/>
      <c r="AC329" s="295"/>
      <c r="AD329" s="186"/>
      <c r="AG329" s="41"/>
      <c r="AH329" s="13"/>
      <c r="AM329" s="21"/>
      <c r="AN329" s="295"/>
      <c r="AV329" s="22"/>
      <c r="AW329" s="21"/>
      <c r="AX329" s="21"/>
      <c r="BB329" s="186"/>
      <c r="BC329" s="186"/>
      <c r="BD329" s="186"/>
      <c r="BE329" s="186"/>
      <c r="BI329" s="21"/>
      <c r="BR329" s="186"/>
      <c r="BS329" s="186"/>
      <c r="BT329" s="186"/>
      <c r="BU329" s="186"/>
      <c r="BV329" s="21"/>
      <c r="BW329" s="23"/>
      <c r="BX329" s="21"/>
      <c r="BY329" s="44"/>
      <c r="BZ329" s="23"/>
      <c r="CE329" s="186"/>
      <c r="CF329" s="186"/>
      <c r="CG329" s="186"/>
      <c r="CH329" s="186"/>
    </row>
    <row r="330" spans="1:86" s="16" customFormat="1" x14ac:dyDescent="0.2">
      <c r="A330" s="21"/>
      <c r="B330" s="19"/>
      <c r="E330" s="21"/>
      <c r="M330" s="186"/>
      <c r="T330" s="13"/>
      <c r="AA330" s="186"/>
      <c r="AB330" s="186"/>
      <c r="AC330" s="295"/>
      <c r="AD330" s="186"/>
      <c r="AG330" s="41"/>
      <c r="AH330" s="13"/>
      <c r="AM330" s="21"/>
      <c r="AN330" s="295"/>
      <c r="AV330" s="22"/>
      <c r="AW330" s="21"/>
      <c r="AX330" s="21"/>
      <c r="BB330" s="186"/>
      <c r="BC330" s="186"/>
      <c r="BD330" s="186"/>
      <c r="BE330" s="186"/>
      <c r="BI330" s="21"/>
      <c r="BR330" s="186"/>
      <c r="BS330" s="186"/>
      <c r="BT330" s="186"/>
      <c r="BU330" s="186"/>
      <c r="BV330" s="21"/>
      <c r="BW330" s="23"/>
      <c r="BX330" s="21"/>
      <c r="BY330" s="44"/>
      <c r="BZ330" s="23"/>
      <c r="CE330" s="186"/>
      <c r="CF330" s="186"/>
      <c r="CG330" s="186"/>
      <c r="CH330" s="186"/>
    </row>
    <row r="331" spans="1:86" s="16" customFormat="1" x14ac:dyDescent="0.2">
      <c r="A331" s="21"/>
      <c r="B331" s="19"/>
      <c r="E331" s="21"/>
      <c r="M331" s="186"/>
      <c r="T331" s="13"/>
      <c r="AA331" s="186"/>
      <c r="AB331" s="186"/>
      <c r="AC331" s="295"/>
      <c r="AD331" s="186"/>
      <c r="AG331" s="41"/>
      <c r="AH331" s="13"/>
      <c r="AM331" s="21"/>
      <c r="AN331" s="295"/>
      <c r="AV331" s="22"/>
      <c r="AW331" s="21"/>
      <c r="AX331" s="21"/>
      <c r="BB331" s="186"/>
      <c r="BC331" s="186"/>
      <c r="BD331" s="186"/>
      <c r="BE331" s="186"/>
      <c r="BI331" s="21"/>
      <c r="BR331" s="186"/>
      <c r="BS331" s="186"/>
      <c r="BT331" s="186"/>
      <c r="BU331" s="186"/>
      <c r="BV331" s="21"/>
      <c r="BW331" s="23"/>
      <c r="BX331" s="21"/>
      <c r="BY331" s="44"/>
      <c r="BZ331" s="23"/>
      <c r="CE331" s="186"/>
      <c r="CF331" s="186"/>
      <c r="CG331" s="186"/>
      <c r="CH331" s="186"/>
    </row>
    <row r="332" spans="1:86" s="16" customFormat="1" x14ac:dyDescent="0.2">
      <c r="A332" s="21"/>
      <c r="B332" s="19"/>
      <c r="E332" s="21"/>
      <c r="M332" s="186"/>
      <c r="T332" s="13"/>
      <c r="AA332" s="186"/>
      <c r="AB332" s="186"/>
      <c r="AC332" s="295"/>
      <c r="AD332" s="186"/>
      <c r="AG332" s="41"/>
      <c r="AH332" s="13"/>
      <c r="AM332" s="21"/>
      <c r="AN332" s="295"/>
      <c r="AV332" s="22"/>
      <c r="AW332" s="21"/>
      <c r="AX332" s="21"/>
      <c r="BB332" s="186"/>
      <c r="BC332" s="186"/>
      <c r="BD332" s="186"/>
      <c r="BE332" s="186"/>
      <c r="BI332" s="21"/>
      <c r="BR332" s="186"/>
      <c r="BS332" s="186"/>
      <c r="BT332" s="186"/>
      <c r="BU332" s="186"/>
      <c r="BV332" s="21"/>
      <c r="BW332" s="23"/>
      <c r="BX332" s="21"/>
      <c r="BY332" s="44"/>
      <c r="BZ332" s="23"/>
      <c r="CE332" s="186"/>
      <c r="CF332" s="186"/>
      <c r="CG332" s="186"/>
      <c r="CH332" s="186"/>
    </row>
    <row r="333" spans="1:86" s="16" customFormat="1" x14ac:dyDescent="0.2">
      <c r="A333" s="21"/>
      <c r="B333" s="19"/>
      <c r="E333" s="21"/>
      <c r="M333" s="186"/>
      <c r="T333" s="13"/>
      <c r="AA333" s="186"/>
      <c r="AB333" s="186"/>
      <c r="AC333" s="295"/>
      <c r="AD333" s="186"/>
      <c r="AG333" s="41"/>
      <c r="AH333" s="13"/>
      <c r="AM333" s="21"/>
      <c r="AN333" s="295"/>
      <c r="AV333" s="22"/>
      <c r="AW333" s="21"/>
      <c r="AX333" s="21"/>
      <c r="BB333" s="186"/>
      <c r="BC333" s="186"/>
      <c r="BD333" s="186"/>
      <c r="BE333" s="186"/>
      <c r="BI333" s="21"/>
      <c r="BR333" s="186"/>
      <c r="BS333" s="186"/>
      <c r="BT333" s="186"/>
      <c r="BU333" s="186"/>
      <c r="BV333" s="21"/>
      <c r="BW333" s="23"/>
      <c r="BX333" s="21"/>
      <c r="BY333" s="44"/>
      <c r="BZ333" s="23"/>
      <c r="CE333" s="186"/>
      <c r="CF333" s="186"/>
      <c r="CG333" s="186"/>
      <c r="CH333" s="186"/>
    </row>
    <row r="334" spans="1:86" s="16" customFormat="1" x14ac:dyDescent="0.2">
      <c r="A334" s="21"/>
      <c r="B334" s="19"/>
      <c r="E334" s="21"/>
      <c r="M334" s="186"/>
      <c r="T334" s="13"/>
      <c r="AA334" s="186"/>
      <c r="AB334" s="186"/>
      <c r="AC334" s="295"/>
      <c r="AD334" s="186"/>
      <c r="AG334" s="41"/>
      <c r="AH334" s="13"/>
      <c r="AM334" s="21"/>
      <c r="AN334" s="295"/>
      <c r="AV334" s="22"/>
      <c r="AW334" s="21"/>
      <c r="AX334" s="21"/>
      <c r="BB334" s="186"/>
      <c r="BC334" s="186"/>
      <c r="BD334" s="186"/>
      <c r="BE334" s="186"/>
      <c r="BI334" s="21"/>
      <c r="BR334" s="186"/>
      <c r="BS334" s="186"/>
      <c r="BT334" s="186"/>
      <c r="BU334" s="186"/>
      <c r="BV334" s="21"/>
      <c r="BW334" s="23"/>
      <c r="BX334" s="21"/>
      <c r="BY334" s="44"/>
      <c r="BZ334" s="23"/>
      <c r="CE334" s="186"/>
      <c r="CF334" s="186"/>
      <c r="CG334" s="186"/>
      <c r="CH334" s="186"/>
    </row>
    <row r="335" spans="1:86" s="16" customFormat="1" x14ac:dyDescent="0.2">
      <c r="A335" s="21"/>
      <c r="B335" s="19"/>
      <c r="E335" s="21"/>
      <c r="M335" s="186"/>
      <c r="T335" s="13"/>
      <c r="AA335" s="186"/>
      <c r="AB335" s="186"/>
      <c r="AC335" s="295"/>
      <c r="AD335" s="186"/>
      <c r="AG335" s="41"/>
      <c r="AH335" s="13"/>
      <c r="AM335" s="21"/>
      <c r="AN335" s="295"/>
      <c r="AV335" s="22"/>
      <c r="AW335" s="21"/>
      <c r="AX335" s="21"/>
      <c r="BB335" s="186"/>
      <c r="BC335" s="186"/>
      <c r="BD335" s="186"/>
      <c r="BE335" s="186"/>
      <c r="BI335" s="21"/>
      <c r="BR335" s="186"/>
      <c r="BS335" s="186"/>
      <c r="BT335" s="186"/>
      <c r="BU335" s="186"/>
      <c r="BV335" s="21"/>
      <c r="BW335" s="23"/>
      <c r="BX335" s="21"/>
      <c r="BY335" s="44"/>
      <c r="BZ335" s="23"/>
      <c r="CE335" s="186"/>
      <c r="CF335" s="186"/>
      <c r="CG335" s="186"/>
      <c r="CH335" s="186"/>
    </row>
    <row r="336" spans="1:86" s="16" customFormat="1" x14ac:dyDescent="0.2">
      <c r="A336" s="21"/>
      <c r="B336" s="19"/>
      <c r="E336" s="21"/>
      <c r="M336" s="186"/>
      <c r="T336" s="13"/>
      <c r="AA336" s="186"/>
      <c r="AB336" s="186"/>
      <c r="AC336" s="295"/>
      <c r="AD336" s="186"/>
      <c r="AG336" s="41"/>
      <c r="AH336" s="13"/>
      <c r="AM336" s="21"/>
      <c r="AN336" s="295"/>
      <c r="AV336" s="22"/>
      <c r="AW336" s="21"/>
      <c r="AX336" s="21"/>
      <c r="BB336" s="186"/>
      <c r="BC336" s="186"/>
      <c r="BD336" s="186"/>
      <c r="BE336" s="186"/>
      <c r="BI336" s="21"/>
      <c r="BR336" s="186"/>
      <c r="BS336" s="186"/>
      <c r="BT336" s="186"/>
      <c r="BU336" s="186"/>
      <c r="BV336" s="21"/>
      <c r="BW336" s="23"/>
      <c r="BX336" s="21"/>
      <c r="BY336" s="44"/>
      <c r="BZ336" s="23"/>
      <c r="CE336" s="186"/>
      <c r="CF336" s="186"/>
      <c r="CG336" s="186"/>
      <c r="CH336" s="186"/>
    </row>
    <row r="337" spans="1:86" s="16" customFormat="1" x14ac:dyDescent="0.2">
      <c r="A337" s="21"/>
      <c r="B337" s="19"/>
      <c r="E337" s="21"/>
      <c r="M337" s="186"/>
      <c r="T337" s="13"/>
      <c r="AA337" s="186"/>
      <c r="AB337" s="186"/>
      <c r="AC337" s="295"/>
      <c r="AD337" s="186"/>
      <c r="AG337" s="41"/>
      <c r="AH337" s="13"/>
      <c r="AM337" s="21"/>
      <c r="AN337" s="295"/>
      <c r="AV337" s="22"/>
      <c r="AW337" s="21"/>
      <c r="AX337" s="21"/>
      <c r="BB337" s="186"/>
      <c r="BC337" s="186"/>
      <c r="BD337" s="186"/>
      <c r="BE337" s="186"/>
      <c r="BI337" s="21"/>
      <c r="BR337" s="186"/>
      <c r="BS337" s="186"/>
      <c r="BT337" s="186"/>
      <c r="BU337" s="186"/>
      <c r="BV337" s="21"/>
      <c r="BW337" s="23"/>
      <c r="BX337" s="21"/>
      <c r="BY337" s="44"/>
      <c r="BZ337" s="23"/>
      <c r="CE337" s="186"/>
      <c r="CF337" s="186"/>
      <c r="CG337" s="186"/>
      <c r="CH337" s="186"/>
    </row>
    <row r="338" spans="1:86" s="16" customFormat="1" x14ac:dyDescent="0.2">
      <c r="A338" s="21"/>
      <c r="B338" s="19"/>
      <c r="E338" s="21"/>
      <c r="M338" s="186"/>
      <c r="T338" s="13"/>
      <c r="AA338" s="186"/>
      <c r="AB338" s="186"/>
      <c r="AC338" s="295"/>
      <c r="AD338" s="186"/>
      <c r="AG338" s="41"/>
      <c r="AH338" s="13"/>
      <c r="AM338" s="21"/>
      <c r="AN338" s="295"/>
      <c r="AV338" s="22"/>
      <c r="AW338" s="21"/>
      <c r="AX338" s="21"/>
      <c r="BB338" s="186"/>
      <c r="BC338" s="186"/>
      <c r="BD338" s="186"/>
      <c r="BE338" s="186"/>
      <c r="BI338" s="21"/>
      <c r="BR338" s="186"/>
      <c r="BS338" s="186"/>
      <c r="BT338" s="186"/>
      <c r="BU338" s="186"/>
      <c r="BV338" s="21"/>
      <c r="BW338" s="23"/>
      <c r="BX338" s="21"/>
      <c r="BY338" s="44"/>
      <c r="BZ338" s="23"/>
      <c r="CE338" s="186"/>
      <c r="CF338" s="186"/>
      <c r="CG338" s="186"/>
      <c r="CH338" s="186"/>
    </row>
    <row r="339" spans="1:86" s="16" customFormat="1" x14ac:dyDescent="0.2">
      <c r="A339" s="21"/>
      <c r="B339" s="19"/>
      <c r="E339" s="21"/>
      <c r="M339" s="186"/>
      <c r="T339" s="13"/>
      <c r="AA339" s="186"/>
      <c r="AB339" s="186"/>
      <c r="AC339" s="295"/>
      <c r="AD339" s="186"/>
      <c r="AG339" s="41"/>
      <c r="AH339" s="13"/>
      <c r="AM339" s="21"/>
      <c r="AN339" s="295"/>
      <c r="AV339" s="22"/>
      <c r="AW339" s="21"/>
      <c r="AX339" s="21"/>
      <c r="BB339" s="186"/>
      <c r="BC339" s="186"/>
      <c r="BD339" s="186"/>
      <c r="BE339" s="186"/>
      <c r="BI339" s="21"/>
      <c r="BR339" s="186"/>
      <c r="BS339" s="186"/>
      <c r="BT339" s="186"/>
      <c r="BU339" s="186"/>
      <c r="BV339" s="21"/>
      <c r="BW339" s="23"/>
      <c r="BX339" s="21"/>
      <c r="BY339" s="44"/>
      <c r="BZ339" s="23"/>
      <c r="CE339" s="186"/>
      <c r="CF339" s="186"/>
      <c r="CG339" s="186"/>
      <c r="CH339" s="186"/>
    </row>
    <row r="340" spans="1:86" s="16" customFormat="1" x14ac:dyDescent="0.2">
      <c r="A340" s="21"/>
      <c r="B340" s="19"/>
      <c r="E340" s="21"/>
      <c r="M340" s="186"/>
      <c r="T340" s="13"/>
      <c r="AA340" s="186"/>
      <c r="AB340" s="186"/>
      <c r="AC340" s="295"/>
      <c r="AD340" s="186"/>
      <c r="AG340" s="41"/>
      <c r="AH340" s="13"/>
      <c r="AM340" s="21"/>
      <c r="AN340" s="295"/>
      <c r="AV340" s="22"/>
      <c r="AW340" s="21"/>
      <c r="AX340" s="21"/>
      <c r="BB340" s="186"/>
      <c r="BC340" s="186"/>
      <c r="BD340" s="186"/>
      <c r="BE340" s="186"/>
      <c r="BI340" s="21"/>
      <c r="BR340" s="186"/>
      <c r="BS340" s="186"/>
      <c r="BT340" s="186"/>
      <c r="BU340" s="186"/>
      <c r="BV340" s="21"/>
      <c r="BW340" s="23"/>
      <c r="BX340" s="21"/>
      <c r="BY340" s="44"/>
      <c r="BZ340" s="23"/>
      <c r="CE340" s="186"/>
      <c r="CF340" s="186"/>
      <c r="CG340" s="186"/>
      <c r="CH340" s="186"/>
    </row>
    <row r="341" spans="1:86" s="16" customFormat="1" x14ac:dyDescent="0.2">
      <c r="A341" s="21"/>
      <c r="B341" s="19"/>
      <c r="E341" s="21"/>
      <c r="M341" s="186"/>
      <c r="T341" s="13"/>
      <c r="AA341" s="186"/>
      <c r="AB341" s="186"/>
      <c r="AC341" s="295"/>
      <c r="AD341" s="186"/>
      <c r="AG341" s="41"/>
      <c r="AH341" s="13"/>
      <c r="AM341" s="21"/>
      <c r="AN341" s="295"/>
      <c r="AV341" s="22"/>
      <c r="AW341" s="21"/>
      <c r="AX341" s="21"/>
      <c r="BB341" s="186"/>
      <c r="BC341" s="186"/>
      <c r="BD341" s="186"/>
      <c r="BE341" s="186"/>
      <c r="BI341" s="21"/>
      <c r="BR341" s="186"/>
      <c r="BS341" s="186"/>
      <c r="BT341" s="186"/>
      <c r="BU341" s="186"/>
      <c r="BV341" s="21"/>
      <c r="BW341" s="23"/>
      <c r="BX341" s="21"/>
      <c r="BY341" s="44"/>
      <c r="BZ341" s="23"/>
      <c r="CE341" s="186"/>
      <c r="CF341" s="186"/>
      <c r="CG341" s="186"/>
      <c r="CH341" s="186"/>
    </row>
    <row r="342" spans="1:86" s="16" customFormat="1" x14ac:dyDescent="0.2">
      <c r="A342" s="21"/>
      <c r="B342" s="19"/>
      <c r="E342" s="21"/>
      <c r="M342" s="186"/>
      <c r="T342" s="13"/>
      <c r="AA342" s="186"/>
      <c r="AB342" s="186"/>
      <c r="AC342" s="295"/>
      <c r="AD342" s="186"/>
      <c r="AG342" s="41"/>
      <c r="AH342" s="13"/>
      <c r="AM342" s="21"/>
      <c r="AN342" s="295"/>
      <c r="AV342" s="22"/>
      <c r="AW342" s="21"/>
      <c r="AX342" s="21"/>
      <c r="BB342" s="186"/>
      <c r="BC342" s="186"/>
      <c r="BD342" s="186"/>
      <c r="BE342" s="186"/>
      <c r="BI342" s="21"/>
      <c r="BR342" s="186"/>
      <c r="BS342" s="186"/>
      <c r="BT342" s="186"/>
      <c r="BU342" s="186"/>
      <c r="BV342" s="21"/>
      <c r="BW342" s="23"/>
      <c r="BX342" s="21"/>
      <c r="BY342" s="44"/>
      <c r="BZ342" s="23"/>
      <c r="CE342" s="186"/>
      <c r="CF342" s="186"/>
      <c r="CG342" s="186"/>
      <c r="CH342" s="186"/>
    </row>
    <row r="343" spans="1:86" s="16" customFormat="1" x14ac:dyDescent="0.2">
      <c r="A343" s="21"/>
      <c r="B343" s="19"/>
      <c r="E343" s="21"/>
      <c r="M343" s="186"/>
      <c r="T343" s="13"/>
      <c r="AA343" s="186"/>
      <c r="AB343" s="186"/>
      <c r="AC343" s="295"/>
      <c r="AD343" s="186"/>
      <c r="AG343" s="41"/>
      <c r="AH343" s="13"/>
      <c r="AM343" s="21"/>
      <c r="AN343" s="295"/>
      <c r="AV343" s="22"/>
      <c r="AW343" s="21"/>
      <c r="AX343" s="21"/>
      <c r="BB343" s="186"/>
      <c r="BC343" s="186"/>
      <c r="BD343" s="186"/>
      <c r="BE343" s="186"/>
      <c r="BI343" s="21"/>
      <c r="BR343" s="186"/>
      <c r="BS343" s="186"/>
      <c r="BT343" s="186"/>
      <c r="BU343" s="186"/>
      <c r="BV343" s="21"/>
      <c r="BW343" s="23"/>
      <c r="BX343" s="21"/>
      <c r="BY343" s="44"/>
      <c r="BZ343" s="23"/>
      <c r="CE343" s="186"/>
      <c r="CF343" s="186"/>
      <c r="CG343" s="186"/>
      <c r="CH343" s="186"/>
    </row>
    <row r="344" spans="1:86" s="16" customFormat="1" x14ac:dyDescent="0.2">
      <c r="A344" s="21"/>
      <c r="B344" s="19"/>
      <c r="E344" s="21"/>
      <c r="M344" s="186"/>
      <c r="T344" s="13"/>
      <c r="AA344" s="186"/>
      <c r="AB344" s="186"/>
      <c r="AC344" s="295"/>
      <c r="AD344" s="186"/>
      <c r="AG344" s="41"/>
      <c r="AH344" s="13"/>
      <c r="AM344" s="21"/>
      <c r="AN344" s="295"/>
      <c r="AV344" s="22"/>
      <c r="AW344" s="21"/>
      <c r="AX344" s="21"/>
      <c r="BB344" s="186"/>
      <c r="BC344" s="186"/>
      <c r="BD344" s="186"/>
      <c r="BE344" s="186"/>
      <c r="BI344" s="21"/>
      <c r="BR344" s="186"/>
      <c r="BS344" s="186"/>
      <c r="BT344" s="186"/>
      <c r="BU344" s="186"/>
      <c r="BV344" s="21"/>
      <c r="BW344" s="23"/>
      <c r="BX344" s="21"/>
      <c r="BY344" s="44"/>
      <c r="BZ344" s="23"/>
      <c r="CE344" s="186"/>
      <c r="CF344" s="186"/>
      <c r="CG344" s="186"/>
      <c r="CH344" s="186"/>
    </row>
    <row r="345" spans="1:86" s="16" customFormat="1" x14ac:dyDescent="0.2">
      <c r="A345" s="21"/>
      <c r="B345" s="19"/>
      <c r="E345" s="21"/>
      <c r="M345" s="186"/>
      <c r="T345" s="13"/>
      <c r="AA345" s="186"/>
      <c r="AB345" s="186"/>
      <c r="AC345" s="295"/>
      <c r="AD345" s="186"/>
      <c r="AG345" s="41"/>
      <c r="AH345" s="13"/>
      <c r="AM345" s="21"/>
      <c r="AN345" s="295"/>
      <c r="AV345" s="22"/>
      <c r="AW345" s="21"/>
      <c r="AX345" s="21"/>
      <c r="BB345" s="186"/>
      <c r="BC345" s="186"/>
      <c r="BD345" s="186"/>
      <c r="BE345" s="186"/>
      <c r="BI345" s="21"/>
      <c r="BR345" s="186"/>
      <c r="BS345" s="186"/>
      <c r="BT345" s="186"/>
      <c r="BU345" s="186"/>
      <c r="BV345" s="21"/>
      <c r="BW345" s="23"/>
      <c r="BX345" s="21"/>
      <c r="BY345" s="44"/>
      <c r="BZ345" s="23"/>
      <c r="CE345" s="186"/>
      <c r="CF345" s="186"/>
      <c r="CG345" s="186"/>
      <c r="CH345" s="186"/>
    </row>
    <row r="346" spans="1:86" s="16" customFormat="1" x14ac:dyDescent="0.2">
      <c r="A346" s="21"/>
      <c r="B346" s="19"/>
      <c r="E346" s="21"/>
      <c r="M346" s="186"/>
      <c r="T346" s="13"/>
      <c r="AA346" s="186"/>
      <c r="AB346" s="186"/>
      <c r="AC346" s="295"/>
      <c r="AD346" s="186"/>
      <c r="AG346" s="41"/>
      <c r="AH346" s="13"/>
      <c r="AM346" s="21"/>
      <c r="AN346" s="295"/>
      <c r="AV346" s="22"/>
      <c r="AW346" s="21"/>
      <c r="AX346" s="21"/>
      <c r="BB346" s="186"/>
      <c r="BC346" s="186"/>
      <c r="BD346" s="186"/>
      <c r="BE346" s="186"/>
      <c r="BI346" s="21"/>
      <c r="BR346" s="186"/>
      <c r="BS346" s="186"/>
      <c r="BT346" s="186"/>
      <c r="BU346" s="186"/>
      <c r="BV346" s="21"/>
      <c r="BW346" s="23"/>
      <c r="BX346" s="21"/>
      <c r="BY346" s="44"/>
      <c r="BZ346" s="23"/>
      <c r="CE346" s="186"/>
      <c r="CF346" s="186"/>
      <c r="CG346" s="186"/>
      <c r="CH346" s="186"/>
    </row>
    <row r="347" spans="1:86" s="16" customFormat="1" x14ac:dyDescent="0.2">
      <c r="A347" s="21"/>
      <c r="B347" s="19"/>
      <c r="E347" s="21"/>
      <c r="M347" s="186"/>
      <c r="T347" s="13"/>
      <c r="AA347" s="186"/>
      <c r="AB347" s="186"/>
      <c r="AC347" s="295"/>
      <c r="AD347" s="186"/>
      <c r="AG347" s="41"/>
      <c r="AH347" s="13"/>
      <c r="AM347" s="21"/>
      <c r="AN347" s="295"/>
      <c r="AV347" s="22"/>
      <c r="AW347" s="21"/>
      <c r="AX347" s="21"/>
      <c r="BB347" s="186"/>
      <c r="BC347" s="186"/>
      <c r="BD347" s="186"/>
      <c r="BE347" s="186"/>
      <c r="BI347" s="21"/>
      <c r="BR347" s="186"/>
      <c r="BS347" s="186"/>
      <c r="BT347" s="186"/>
      <c r="BU347" s="186"/>
      <c r="BV347" s="21"/>
      <c r="BW347" s="23"/>
      <c r="BX347" s="21"/>
      <c r="BY347" s="44"/>
      <c r="BZ347" s="23"/>
      <c r="CE347" s="186"/>
      <c r="CF347" s="186"/>
      <c r="CG347" s="186"/>
      <c r="CH347" s="186"/>
    </row>
    <row r="348" spans="1:86" s="16" customFormat="1" x14ac:dyDescent="0.2">
      <c r="A348" s="21"/>
      <c r="B348" s="19"/>
      <c r="E348" s="21"/>
      <c r="M348" s="186"/>
      <c r="T348" s="13"/>
      <c r="AA348" s="186"/>
      <c r="AB348" s="186"/>
      <c r="AC348" s="295"/>
      <c r="AD348" s="186"/>
      <c r="AG348" s="41"/>
      <c r="AH348" s="13"/>
      <c r="AM348" s="21"/>
      <c r="AN348" s="295"/>
      <c r="AV348" s="22"/>
      <c r="AW348" s="21"/>
      <c r="AX348" s="21"/>
      <c r="BB348" s="186"/>
      <c r="BC348" s="186"/>
      <c r="BD348" s="186"/>
      <c r="BE348" s="186"/>
      <c r="BI348" s="21"/>
      <c r="BR348" s="186"/>
      <c r="BS348" s="186"/>
      <c r="BT348" s="186"/>
      <c r="BU348" s="186"/>
      <c r="BV348" s="21"/>
      <c r="BW348" s="23"/>
      <c r="BX348" s="21"/>
      <c r="BY348" s="44"/>
      <c r="BZ348" s="23"/>
      <c r="CE348" s="186"/>
      <c r="CF348" s="186"/>
      <c r="CG348" s="186"/>
      <c r="CH348" s="186"/>
    </row>
    <row r="349" spans="1:86" s="16" customFormat="1" x14ac:dyDescent="0.2">
      <c r="A349" s="21"/>
      <c r="B349" s="19"/>
      <c r="E349" s="21"/>
      <c r="M349" s="186"/>
      <c r="T349" s="13"/>
      <c r="AA349" s="186"/>
      <c r="AB349" s="186"/>
      <c r="AC349" s="295"/>
      <c r="AD349" s="186"/>
      <c r="AG349" s="41"/>
      <c r="AH349" s="13"/>
      <c r="AM349" s="21"/>
      <c r="AN349" s="295"/>
      <c r="AV349" s="22"/>
      <c r="AW349" s="21"/>
      <c r="AX349" s="21"/>
      <c r="BB349" s="186"/>
      <c r="BC349" s="186"/>
      <c r="BD349" s="186"/>
      <c r="BE349" s="186"/>
      <c r="BI349" s="21"/>
      <c r="BR349" s="186"/>
      <c r="BS349" s="186"/>
      <c r="BT349" s="186"/>
      <c r="BU349" s="186"/>
      <c r="BV349" s="21"/>
      <c r="BW349" s="23"/>
      <c r="BX349" s="21"/>
      <c r="BY349" s="44"/>
      <c r="BZ349" s="23"/>
      <c r="CE349" s="186"/>
      <c r="CF349" s="186"/>
      <c r="CG349" s="186"/>
      <c r="CH349" s="186"/>
    </row>
    <row r="350" spans="1:86" s="16" customFormat="1" x14ac:dyDescent="0.2">
      <c r="A350" s="21"/>
      <c r="B350" s="19"/>
      <c r="E350" s="21"/>
      <c r="M350" s="186"/>
      <c r="T350" s="13"/>
      <c r="AA350" s="186"/>
      <c r="AB350" s="186"/>
      <c r="AC350" s="295"/>
      <c r="AD350" s="186"/>
      <c r="AG350" s="41"/>
      <c r="AH350" s="13"/>
      <c r="AM350" s="21"/>
      <c r="AN350" s="295"/>
      <c r="AV350" s="22"/>
      <c r="AW350" s="21"/>
      <c r="AX350" s="21"/>
      <c r="BB350" s="186"/>
      <c r="BC350" s="186"/>
      <c r="BD350" s="186"/>
      <c r="BE350" s="186"/>
      <c r="BI350" s="21"/>
      <c r="BR350" s="186"/>
      <c r="BS350" s="186"/>
      <c r="BT350" s="186"/>
      <c r="BU350" s="186"/>
      <c r="BV350" s="21"/>
      <c r="BW350" s="23"/>
      <c r="BX350" s="21"/>
      <c r="BY350" s="44"/>
      <c r="BZ350" s="23"/>
      <c r="CE350" s="186"/>
      <c r="CF350" s="186"/>
      <c r="CG350" s="186"/>
      <c r="CH350" s="186"/>
    </row>
    <row r="351" spans="1:86" s="16" customFormat="1" x14ac:dyDescent="0.2">
      <c r="A351" s="21"/>
      <c r="B351" s="19"/>
      <c r="E351" s="21"/>
      <c r="M351" s="186"/>
      <c r="T351" s="13"/>
      <c r="AA351" s="186"/>
      <c r="AB351" s="186"/>
      <c r="AC351" s="295"/>
      <c r="AD351" s="186"/>
      <c r="AG351" s="41"/>
      <c r="AH351" s="13"/>
      <c r="AM351" s="21"/>
      <c r="AN351" s="295"/>
      <c r="AV351" s="22"/>
      <c r="AW351" s="21"/>
      <c r="AX351" s="21"/>
      <c r="BB351" s="186"/>
      <c r="BC351" s="186"/>
      <c r="BD351" s="186"/>
      <c r="BE351" s="186"/>
      <c r="BI351" s="21"/>
      <c r="BR351" s="186"/>
      <c r="BS351" s="186"/>
      <c r="BT351" s="186"/>
      <c r="BU351" s="186"/>
      <c r="BV351" s="21"/>
      <c r="BW351" s="23"/>
      <c r="BX351" s="21"/>
      <c r="BY351" s="44"/>
      <c r="BZ351" s="23"/>
      <c r="CE351" s="186"/>
      <c r="CF351" s="186"/>
      <c r="CG351" s="186"/>
      <c r="CH351" s="186"/>
    </row>
    <row r="352" spans="1:86" s="16" customFormat="1" x14ac:dyDescent="0.2">
      <c r="A352" s="21"/>
      <c r="B352" s="19"/>
      <c r="E352" s="21"/>
      <c r="M352" s="186"/>
      <c r="T352" s="13"/>
      <c r="AA352" s="186"/>
      <c r="AB352" s="186"/>
      <c r="AC352" s="295"/>
      <c r="AD352" s="186"/>
      <c r="AG352" s="41"/>
      <c r="AH352" s="13"/>
      <c r="AM352" s="21"/>
      <c r="AN352" s="295"/>
      <c r="AV352" s="22"/>
      <c r="AW352" s="21"/>
      <c r="AX352" s="21"/>
      <c r="BB352" s="186"/>
      <c r="BC352" s="186"/>
      <c r="BD352" s="186"/>
      <c r="BE352" s="186"/>
      <c r="BI352" s="21"/>
      <c r="BR352" s="186"/>
      <c r="BS352" s="186"/>
      <c r="BT352" s="186"/>
      <c r="BU352" s="186"/>
      <c r="BV352" s="21"/>
      <c r="BW352" s="23"/>
      <c r="BX352" s="21"/>
      <c r="BY352" s="44"/>
      <c r="BZ352" s="23"/>
      <c r="CE352" s="186"/>
      <c r="CF352" s="186"/>
      <c r="CG352" s="186"/>
      <c r="CH352" s="186"/>
    </row>
    <row r="353" spans="1:86" s="16" customFormat="1" x14ac:dyDescent="0.2">
      <c r="A353" s="21"/>
      <c r="B353" s="19"/>
      <c r="E353" s="21"/>
      <c r="M353" s="186"/>
      <c r="T353" s="13"/>
      <c r="AA353" s="186"/>
      <c r="AB353" s="186"/>
      <c r="AC353" s="295"/>
      <c r="AD353" s="186"/>
      <c r="AG353" s="41"/>
      <c r="AH353" s="13"/>
      <c r="AM353" s="21"/>
      <c r="AN353" s="295"/>
      <c r="AV353" s="22"/>
      <c r="AW353" s="21"/>
      <c r="AX353" s="21"/>
      <c r="BB353" s="186"/>
      <c r="BC353" s="186"/>
      <c r="BD353" s="186"/>
      <c r="BE353" s="186"/>
      <c r="BI353" s="21"/>
      <c r="BR353" s="186"/>
      <c r="BS353" s="186"/>
      <c r="BT353" s="186"/>
      <c r="BU353" s="186"/>
      <c r="BV353" s="21"/>
      <c r="BW353" s="23"/>
      <c r="BX353" s="21"/>
      <c r="BY353" s="44"/>
      <c r="BZ353" s="23"/>
      <c r="CE353" s="186"/>
      <c r="CF353" s="186"/>
      <c r="CG353" s="186"/>
      <c r="CH353" s="186"/>
    </row>
    <row r="354" spans="1:86" s="16" customFormat="1" x14ac:dyDescent="0.2">
      <c r="A354" s="21"/>
      <c r="B354" s="19"/>
      <c r="E354" s="21"/>
      <c r="M354" s="186"/>
      <c r="T354" s="13"/>
      <c r="AA354" s="186"/>
      <c r="AB354" s="186"/>
      <c r="AC354" s="295"/>
      <c r="AD354" s="186"/>
      <c r="AG354" s="41"/>
      <c r="AH354" s="13"/>
      <c r="AM354" s="21"/>
      <c r="AN354" s="295"/>
      <c r="AV354" s="22"/>
      <c r="AW354" s="21"/>
      <c r="AX354" s="21"/>
      <c r="BB354" s="186"/>
      <c r="BC354" s="186"/>
      <c r="BD354" s="186"/>
      <c r="BE354" s="186"/>
      <c r="BI354" s="21"/>
      <c r="BR354" s="186"/>
      <c r="BS354" s="186"/>
      <c r="BT354" s="186"/>
      <c r="BU354" s="186"/>
      <c r="BV354" s="21"/>
      <c r="BW354" s="23"/>
      <c r="BX354" s="21"/>
      <c r="BY354" s="44"/>
      <c r="BZ354" s="23"/>
      <c r="CE354" s="186"/>
      <c r="CF354" s="186"/>
      <c r="CG354" s="186"/>
      <c r="CH354" s="186"/>
    </row>
    <row r="355" spans="1:86" s="16" customFormat="1" x14ac:dyDescent="0.2">
      <c r="A355" s="21"/>
      <c r="B355" s="19"/>
      <c r="E355" s="21"/>
      <c r="M355" s="186"/>
      <c r="T355" s="13"/>
      <c r="AA355" s="186"/>
      <c r="AB355" s="186"/>
      <c r="AC355" s="295"/>
      <c r="AD355" s="186"/>
      <c r="AG355" s="41"/>
      <c r="AH355" s="13"/>
      <c r="AM355" s="21"/>
      <c r="AN355" s="295"/>
      <c r="AV355" s="22"/>
      <c r="AW355" s="21"/>
      <c r="AX355" s="21"/>
      <c r="BB355" s="186"/>
      <c r="BC355" s="186"/>
      <c r="BD355" s="186"/>
      <c r="BE355" s="186"/>
      <c r="BI355" s="21"/>
      <c r="BR355" s="186"/>
      <c r="BS355" s="186"/>
      <c r="BT355" s="186"/>
      <c r="BU355" s="186"/>
      <c r="BV355" s="21"/>
      <c r="BW355" s="23"/>
      <c r="BX355" s="21"/>
      <c r="BY355" s="44"/>
      <c r="BZ355" s="23"/>
      <c r="CE355" s="186"/>
      <c r="CF355" s="186"/>
      <c r="CG355" s="186"/>
      <c r="CH355" s="186"/>
    </row>
    <row r="356" spans="1:86" s="16" customFormat="1" x14ac:dyDescent="0.2">
      <c r="A356" s="21"/>
      <c r="B356" s="19"/>
      <c r="E356" s="21"/>
      <c r="M356" s="186"/>
      <c r="T356" s="13"/>
      <c r="AA356" s="186"/>
      <c r="AB356" s="186"/>
      <c r="AC356" s="295"/>
      <c r="AD356" s="186"/>
      <c r="AG356" s="41"/>
      <c r="AH356" s="13"/>
      <c r="AM356" s="21"/>
      <c r="AN356" s="295"/>
      <c r="AV356" s="22"/>
      <c r="AW356" s="21"/>
      <c r="AX356" s="21"/>
      <c r="BB356" s="186"/>
      <c r="BC356" s="186"/>
      <c r="BD356" s="186"/>
      <c r="BE356" s="186"/>
      <c r="BI356" s="21"/>
      <c r="BR356" s="186"/>
      <c r="BS356" s="186"/>
      <c r="BT356" s="186"/>
      <c r="BU356" s="186"/>
      <c r="BV356" s="21"/>
      <c r="BW356" s="23"/>
      <c r="BX356" s="21"/>
      <c r="BY356" s="44"/>
      <c r="BZ356" s="23"/>
      <c r="CE356" s="186"/>
      <c r="CF356" s="186"/>
      <c r="CG356" s="186"/>
      <c r="CH356" s="186"/>
    </row>
    <row r="357" spans="1:86" s="16" customFormat="1" x14ac:dyDescent="0.2">
      <c r="A357" s="21"/>
      <c r="B357" s="19"/>
      <c r="E357" s="21"/>
      <c r="M357" s="186"/>
      <c r="T357" s="13"/>
      <c r="AA357" s="186"/>
      <c r="AB357" s="186"/>
      <c r="AC357" s="295"/>
      <c r="AD357" s="186"/>
      <c r="AG357" s="41"/>
      <c r="AH357" s="13"/>
      <c r="AM357" s="21"/>
      <c r="AN357" s="295"/>
      <c r="AV357" s="22"/>
      <c r="AW357" s="21"/>
      <c r="AX357" s="21"/>
      <c r="BB357" s="186"/>
      <c r="BC357" s="186"/>
      <c r="BD357" s="186"/>
      <c r="BE357" s="186"/>
      <c r="BI357" s="21"/>
      <c r="BR357" s="186"/>
      <c r="BS357" s="186"/>
      <c r="BT357" s="186"/>
      <c r="BU357" s="186"/>
      <c r="BV357" s="21"/>
      <c r="BW357" s="23"/>
      <c r="BX357" s="21"/>
      <c r="BY357" s="44"/>
      <c r="BZ357" s="23"/>
      <c r="CE357" s="186"/>
      <c r="CF357" s="186"/>
      <c r="CG357" s="186"/>
      <c r="CH357" s="186"/>
    </row>
    <row r="358" spans="1:86" s="16" customFormat="1" x14ac:dyDescent="0.2">
      <c r="A358" s="21"/>
      <c r="B358" s="19"/>
      <c r="E358" s="21"/>
      <c r="M358" s="186"/>
      <c r="T358" s="13"/>
      <c r="AA358" s="186"/>
      <c r="AB358" s="186"/>
      <c r="AC358" s="295"/>
      <c r="AD358" s="186"/>
      <c r="AG358" s="41"/>
      <c r="AH358" s="13"/>
      <c r="AM358" s="21"/>
      <c r="AN358" s="295"/>
      <c r="AV358" s="22"/>
      <c r="AW358" s="21"/>
      <c r="AX358" s="21"/>
      <c r="BB358" s="186"/>
      <c r="BC358" s="186"/>
      <c r="BD358" s="186"/>
      <c r="BE358" s="186"/>
      <c r="BI358" s="21"/>
      <c r="BR358" s="186"/>
      <c r="BS358" s="186"/>
      <c r="BT358" s="186"/>
      <c r="BU358" s="186"/>
      <c r="BV358" s="21"/>
      <c r="BW358" s="23"/>
      <c r="BX358" s="21"/>
      <c r="BY358" s="44"/>
      <c r="BZ358" s="23"/>
      <c r="CE358" s="186"/>
      <c r="CF358" s="186"/>
      <c r="CG358" s="186"/>
      <c r="CH358" s="186"/>
    </row>
    <row r="359" spans="1:86" s="16" customFormat="1" x14ac:dyDescent="0.2">
      <c r="A359" s="21"/>
      <c r="B359" s="19"/>
      <c r="E359" s="21"/>
      <c r="M359" s="186"/>
      <c r="T359" s="13"/>
      <c r="AA359" s="186"/>
      <c r="AB359" s="186"/>
      <c r="AC359" s="295"/>
      <c r="AD359" s="186"/>
      <c r="AG359" s="41"/>
      <c r="AH359" s="13"/>
      <c r="AM359" s="21"/>
      <c r="AN359" s="295"/>
      <c r="AV359" s="22"/>
      <c r="AW359" s="21"/>
      <c r="AX359" s="21"/>
      <c r="BB359" s="186"/>
      <c r="BC359" s="186"/>
      <c r="BD359" s="186"/>
      <c r="BE359" s="186"/>
      <c r="BI359" s="21"/>
      <c r="BR359" s="186"/>
      <c r="BS359" s="186"/>
      <c r="BT359" s="186"/>
      <c r="BU359" s="186"/>
      <c r="BV359" s="21"/>
      <c r="BW359" s="23"/>
      <c r="BX359" s="21"/>
      <c r="BY359" s="44"/>
      <c r="BZ359" s="23"/>
      <c r="CE359" s="186"/>
      <c r="CF359" s="186"/>
      <c r="CG359" s="186"/>
      <c r="CH359" s="186"/>
    </row>
    <row r="360" spans="1:86" s="16" customFormat="1" x14ac:dyDescent="0.2">
      <c r="A360" s="21"/>
      <c r="B360" s="19"/>
      <c r="E360" s="21"/>
      <c r="M360" s="186"/>
      <c r="T360" s="13"/>
      <c r="AA360" s="186"/>
      <c r="AB360" s="186"/>
      <c r="AC360" s="295"/>
      <c r="AD360" s="186"/>
      <c r="AG360" s="41"/>
      <c r="AH360" s="13"/>
      <c r="AM360" s="21"/>
      <c r="AN360" s="295"/>
      <c r="AV360" s="22"/>
      <c r="AW360" s="21"/>
      <c r="AX360" s="21"/>
      <c r="BB360" s="186"/>
      <c r="BC360" s="186"/>
      <c r="BD360" s="186"/>
      <c r="BE360" s="186"/>
      <c r="BI360" s="21"/>
      <c r="BR360" s="186"/>
      <c r="BS360" s="186"/>
      <c r="BT360" s="186"/>
      <c r="BU360" s="186"/>
      <c r="BV360" s="21"/>
      <c r="BW360" s="23"/>
      <c r="BX360" s="21"/>
      <c r="BY360" s="44"/>
      <c r="BZ360" s="23"/>
      <c r="CE360" s="186"/>
      <c r="CF360" s="186"/>
      <c r="CG360" s="186"/>
      <c r="CH360" s="186"/>
    </row>
    <row r="361" spans="1:86" s="16" customFormat="1" x14ac:dyDescent="0.2">
      <c r="A361" s="21"/>
      <c r="B361" s="19"/>
      <c r="E361" s="21"/>
      <c r="M361" s="186"/>
      <c r="T361" s="13"/>
      <c r="AA361" s="186"/>
      <c r="AB361" s="186"/>
      <c r="AC361" s="295"/>
      <c r="AD361" s="186"/>
      <c r="AG361" s="41"/>
      <c r="AH361" s="13"/>
      <c r="AM361" s="21"/>
      <c r="AN361" s="295"/>
      <c r="AV361" s="22"/>
      <c r="AW361" s="21"/>
      <c r="AX361" s="21"/>
      <c r="BB361" s="186"/>
      <c r="BC361" s="186"/>
      <c r="BD361" s="186"/>
      <c r="BE361" s="186"/>
      <c r="BI361" s="21"/>
      <c r="BR361" s="186"/>
      <c r="BS361" s="186"/>
      <c r="BT361" s="186"/>
      <c r="BU361" s="186"/>
      <c r="BV361" s="21"/>
      <c r="BW361" s="23"/>
      <c r="BX361" s="21"/>
      <c r="BY361" s="44"/>
      <c r="BZ361" s="23"/>
      <c r="CE361" s="186"/>
      <c r="CF361" s="186"/>
      <c r="CG361" s="186"/>
      <c r="CH361" s="186"/>
    </row>
    <row r="362" spans="1:86" s="16" customFormat="1" x14ac:dyDescent="0.2">
      <c r="A362" s="21"/>
      <c r="B362" s="19"/>
      <c r="E362" s="21"/>
      <c r="M362" s="186"/>
      <c r="T362" s="13"/>
      <c r="AA362" s="186"/>
      <c r="AB362" s="186"/>
      <c r="AC362" s="295"/>
      <c r="AD362" s="186"/>
      <c r="AG362" s="41"/>
      <c r="AH362" s="13"/>
      <c r="AM362" s="21"/>
      <c r="AN362" s="295"/>
      <c r="AV362" s="22"/>
      <c r="AW362" s="21"/>
      <c r="AX362" s="21"/>
      <c r="BB362" s="186"/>
      <c r="BC362" s="186"/>
      <c r="BD362" s="186"/>
      <c r="BE362" s="186"/>
      <c r="BI362" s="21"/>
      <c r="BR362" s="186"/>
      <c r="BS362" s="186"/>
      <c r="BT362" s="186"/>
      <c r="BU362" s="186"/>
      <c r="BV362" s="21"/>
      <c r="BW362" s="23"/>
      <c r="BX362" s="21"/>
      <c r="BY362" s="44"/>
      <c r="BZ362" s="23"/>
      <c r="CE362" s="186"/>
      <c r="CF362" s="186"/>
      <c r="CG362" s="186"/>
      <c r="CH362" s="186"/>
    </row>
    <row r="363" spans="1:86" s="16" customFormat="1" x14ac:dyDescent="0.2">
      <c r="A363" s="21"/>
      <c r="B363" s="19"/>
      <c r="E363" s="21"/>
      <c r="M363" s="186"/>
      <c r="T363" s="13"/>
      <c r="AA363" s="186"/>
      <c r="AB363" s="186"/>
      <c r="AC363" s="295"/>
      <c r="AD363" s="186"/>
      <c r="AG363" s="41"/>
      <c r="AH363" s="13"/>
      <c r="AM363" s="21"/>
      <c r="AN363" s="295"/>
      <c r="AV363" s="22"/>
      <c r="AW363" s="21"/>
      <c r="AX363" s="21"/>
      <c r="BB363" s="186"/>
      <c r="BC363" s="186"/>
      <c r="BD363" s="186"/>
      <c r="BE363" s="186"/>
      <c r="BI363" s="21"/>
      <c r="BR363" s="186"/>
      <c r="BS363" s="186"/>
      <c r="BT363" s="186"/>
      <c r="BU363" s="186"/>
      <c r="BV363" s="21"/>
      <c r="BW363" s="23"/>
      <c r="BX363" s="21"/>
      <c r="BY363" s="44"/>
      <c r="BZ363" s="23"/>
      <c r="CE363" s="186"/>
      <c r="CF363" s="186"/>
      <c r="CG363" s="186"/>
      <c r="CH363" s="186"/>
    </row>
    <row r="364" spans="1:86" s="16" customFormat="1" x14ac:dyDescent="0.2">
      <c r="A364" s="21"/>
      <c r="B364" s="19"/>
      <c r="E364" s="21"/>
      <c r="M364" s="186"/>
      <c r="T364" s="13"/>
      <c r="AA364" s="186"/>
      <c r="AB364" s="186"/>
      <c r="AC364" s="295"/>
      <c r="AD364" s="186"/>
      <c r="AG364" s="41"/>
      <c r="AH364" s="13"/>
      <c r="AM364" s="21"/>
      <c r="AN364" s="295"/>
      <c r="AV364" s="22"/>
      <c r="AW364" s="21"/>
      <c r="AX364" s="21"/>
      <c r="BB364" s="186"/>
      <c r="BC364" s="186"/>
      <c r="BD364" s="186"/>
      <c r="BE364" s="186"/>
      <c r="BI364" s="21"/>
      <c r="BR364" s="186"/>
      <c r="BS364" s="186"/>
      <c r="BT364" s="186"/>
      <c r="BU364" s="186"/>
      <c r="BV364" s="21"/>
      <c r="BW364" s="23"/>
      <c r="BX364" s="21"/>
      <c r="BY364" s="44"/>
      <c r="BZ364" s="23"/>
      <c r="CE364" s="186"/>
      <c r="CF364" s="186"/>
      <c r="CG364" s="186"/>
      <c r="CH364" s="186"/>
    </row>
    <row r="365" spans="1:86" s="16" customFormat="1" x14ac:dyDescent="0.2">
      <c r="A365" s="21"/>
      <c r="B365" s="19"/>
      <c r="E365" s="21"/>
      <c r="M365" s="186"/>
      <c r="T365" s="13"/>
      <c r="AA365" s="186"/>
      <c r="AB365" s="186"/>
      <c r="AC365" s="295"/>
      <c r="AD365" s="186"/>
      <c r="AG365" s="41"/>
      <c r="AH365" s="13"/>
      <c r="AM365" s="21"/>
      <c r="AN365" s="295"/>
      <c r="AV365" s="22"/>
      <c r="AW365" s="21"/>
      <c r="AX365" s="21"/>
      <c r="BB365" s="186"/>
      <c r="BC365" s="186"/>
      <c r="BD365" s="186"/>
      <c r="BE365" s="186"/>
      <c r="BI365" s="21"/>
      <c r="BR365" s="186"/>
      <c r="BS365" s="186"/>
      <c r="BT365" s="186"/>
      <c r="BU365" s="186"/>
      <c r="BV365" s="21"/>
      <c r="BW365" s="23"/>
      <c r="BX365" s="21"/>
      <c r="BY365" s="44"/>
      <c r="BZ365" s="23"/>
      <c r="CE365" s="186"/>
      <c r="CF365" s="186"/>
      <c r="CG365" s="186"/>
      <c r="CH365" s="186"/>
    </row>
    <row r="366" spans="1:86" s="16" customFormat="1" x14ac:dyDescent="0.2">
      <c r="A366" s="21"/>
      <c r="B366" s="19"/>
      <c r="E366" s="21"/>
      <c r="M366" s="186"/>
      <c r="T366" s="13"/>
      <c r="AA366" s="186"/>
      <c r="AB366" s="186"/>
      <c r="AC366" s="295"/>
      <c r="AD366" s="186"/>
      <c r="AG366" s="41"/>
      <c r="AH366" s="13"/>
      <c r="AM366" s="21"/>
      <c r="AN366" s="295"/>
      <c r="AV366" s="22"/>
      <c r="AW366" s="21"/>
      <c r="AX366" s="21"/>
      <c r="BB366" s="186"/>
      <c r="BC366" s="186"/>
      <c r="BD366" s="186"/>
      <c r="BE366" s="186"/>
      <c r="BI366" s="21"/>
      <c r="BR366" s="186"/>
      <c r="BS366" s="186"/>
      <c r="BT366" s="186"/>
      <c r="BU366" s="186"/>
      <c r="BV366" s="21"/>
      <c r="BW366" s="23"/>
      <c r="BX366" s="21"/>
      <c r="BY366" s="44"/>
      <c r="BZ366" s="23"/>
      <c r="CE366" s="186"/>
      <c r="CF366" s="186"/>
      <c r="CG366" s="186"/>
      <c r="CH366" s="186"/>
    </row>
    <row r="367" spans="1:86" s="16" customFormat="1" x14ac:dyDescent="0.2">
      <c r="A367" s="21"/>
      <c r="B367" s="19"/>
      <c r="E367" s="21"/>
      <c r="M367" s="186"/>
      <c r="T367" s="13"/>
      <c r="AA367" s="186"/>
      <c r="AB367" s="186"/>
      <c r="AC367" s="295"/>
      <c r="AD367" s="186"/>
      <c r="AG367" s="41"/>
      <c r="AH367" s="13"/>
      <c r="AM367" s="21"/>
      <c r="AN367" s="295"/>
      <c r="AV367" s="22"/>
      <c r="AW367" s="21"/>
      <c r="AX367" s="21"/>
      <c r="BB367" s="186"/>
      <c r="BC367" s="186"/>
      <c r="BD367" s="186"/>
      <c r="BE367" s="186"/>
      <c r="BI367" s="21"/>
      <c r="BR367" s="186"/>
      <c r="BS367" s="186"/>
      <c r="BT367" s="186"/>
      <c r="BU367" s="186"/>
      <c r="BV367" s="21"/>
      <c r="BW367" s="23"/>
      <c r="BX367" s="21"/>
      <c r="BY367" s="44"/>
      <c r="BZ367" s="23"/>
      <c r="CE367" s="186"/>
      <c r="CF367" s="186"/>
      <c r="CG367" s="186"/>
      <c r="CH367" s="186"/>
    </row>
    <row r="368" spans="1:86" s="16" customFormat="1" x14ac:dyDescent="0.2">
      <c r="A368" s="21"/>
      <c r="B368" s="19"/>
      <c r="E368" s="21"/>
      <c r="M368" s="186"/>
      <c r="T368" s="13"/>
      <c r="AA368" s="186"/>
      <c r="AB368" s="186"/>
      <c r="AC368" s="295"/>
      <c r="AD368" s="186"/>
      <c r="AG368" s="41"/>
      <c r="AH368" s="13"/>
      <c r="AM368" s="21"/>
      <c r="AN368" s="295"/>
      <c r="AV368" s="22"/>
      <c r="AW368" s="21"/>
      <c r="AX368" s="21"/>
      <c r="BB368" s="186"/>
      <c r="BC368" s="186"/>
      <c r="BD368" s="186"/>
      <c r="BE368" s="186"/>
      <c r="BI368" s="21"/>
      <c r="BR368" s="186"/>
      <c r="BS368" s="186"/>
      <c r="BT368" s="186"/>
      <c r="BU368" s="186"/>
      <c r="BV368" s="21"/>
      <c r="BW368" s="23"/>
      <c r="BX368" s="21"/>
      <c r="BY368" s="44"/>
      <c r="BZ368" s="23"/>
      <c r="CE368" s="186"/>
      <c r="CF368" s="186"/>
      <c r="CG368" s="186"/>
      <c r="CH368" s="186"/>
    </row>
    <row r="369" spans="1:86" s="16" customFormat="1" x14ac:dyDescent="0.2">
      <c r="A369" s="21"/>
      <c r="B369" s="19"/>
      <c r="E369" s="21"/>
      <c r="M369" s="186"/>
      <c r="T369" s="13"/>
      <c r="AA369" s="186"/>
      <c r="AB369" s="186"/>
      <c r="AC369" s="295"/>
      <c r="AD369" s="186"/>
      <c r="AG369" s="41"/>
      <c r="AH369" s="13"/>
      <c r="AM369" s="21"/>
      <c r="AN369" s="295"/>
      <c r="AV369" s="22"/>
      <c r="AW369" s="21"/>
      <c r="AX369" s="21"/>
      <c r="BB369" s="186"/>
      <c r="BC369" s="186"/>
      <c r="BD369" s="186"/>
      <c r="BE369" s="186"/>
      <c r="BI369" s="21"/>
      <c r="BR369" s="186"/>
      <c r="BS369" s="186"/>
      <c r="BT369" s="186"/>
      <c r="BU369" s="186"/>
      <c r="BV369" s="21"/>
      <c r="BW369" s="23"/>
      <c r="BX369" s="21"/>
      <c r="BY369" s="44"/>
      <c r="BZ369" s="23"/>
      <c r="CE369" s="186"/>
      <c r="CF369" s="186"/>
      <c r="CG369" s="186"/>
      <c r="CH369" s="186"/>
    </row>
    <row r="370" spans="1:86" s="16" customFormat="1" x14ac:dyDescent="0.2">
      <c r="A370" s="21"/>
      <c r="B370" s="19"/>
      <c r="E370" s="21"/>
      <c r="M370" s="186"/>
      <c r="T370" s="13"/>
      <c r="AA370" s="186"/>
      <c r="AB370" s="186"/>
      <c r="AC370" s="295"/>
      <c r="AD370" s="186"/>
      <c r="AG370" s="41"/>
      <c r="AH370" s="13"/>
      <c r="AM370" s="21"/>
      <c r="AN370" s="295"/>
      <c r="AV370" s="22"/>
      <c r="AW370" s="21"/>
      <c r="AX370" s="21"/>
      <c r="BB370" s="186"/>
      <c r="BC370" s="186"/>
      <c r="BD370" s="186"/>
      <c r="BE370" s="186"/>
      <c r="BI370" s="21"/>
      <c r="BR370" s="186"/>
      <c r="BS370" s="186"/>
      <c r="BT370" s="186"/>
      <c r="BU370" s="186"/>
      <c r="BV370" s="21"/>
      <c r="BW370" s="23"/>
      <c r="BX370" s="21"/>
      <c r="BY370" s="44"/>
      <c r="BZ370" s="23"/>
      <c r="CE370" s="186"/>
      <c r="CF370" s="186"/>
      <c r="CG370" s="186"/>
      <c r="CH370" s="186"/>
    </row>
    <row r="371" spans="1:86" s="16" customFormat="1" x14ac:dyDescent="0.2">
      <c r="A371" s="21"/>
      <c r="B371" s="19"/>
      <c r="E371" s="21"/>
      <c r="M371" s="186"/>
      <c r="T371" s="13"/>
      <c r="AA371" s="186"/>
      <c r="AB371" s="186"/>
      <c r="AC371" s="295"/>
      <c r="AD371" s="186"/>
      <c r="AG371" s="41"/>
      <c r="AH371" s="13"/>
      <c r="AM371" s="21"/>
      <c r="AN371" s="295"/>
      <c r="AV371" s="22"/>
      <c r="AW371" s="21"/>
      <c r="AX371" s="21"/>
      <c r="BB371" s="186"/>
      <c r="BC371" s="186"/>
      <c r="BD371" s="186"/>
      <c r="BE371" s="186"/>
      <c r="BI371" s="21"/>
      <c r="BR371" s="186"/>
      <c r="BS371" s="186"/>
      <c r="BT371" s="186"/>
      <c r="BU371" s="186"/>
      <c r="BV371" s="21"/>
      <c r="BW371" s="23"/>
      <c r="BX371" s="21"/>
      <c r="BY371" s="44"/>
      <c r="BZ371" s="23"/>
      <c r="CE371" s="186"/>
      <c r="CF371" s="186"/>
      <c r="CG371" s="186"/>
      <c r="CH371" s="186"/>
    </row>
    <row r="372" spans="1:86" s="16" customFormat="1" x14ac:dyDescent="0.2">
      <c r="A372" s="21"/>
      <c r="B372" s="19"/>
      <c r="E372" s="21"/>
      <c r="M372" s="186"/>
      <c r="T372" s="13"/>
      <c r="AA372" s="186"/>
      <c r="AB372" s="186"/>
      <c r="AC372" s="295"/>
      <c r="AD372" s="186"/>
      <c r="AG372" s="41"/>
      <c r="AH372" s="13"/>
      <c r="AM372" s="21"/>
      <c r="AN372" s="295"/>
      <c r="AV372" s="22"/>
      <c r="AW372" s="21"/>
      <c r="AX372" s="21"/>
      <c r="BB372" s="186"/>
      <c r="BC372" s="186"/>
      <c r="BD372" s="186"/>
      <c r="BE372" s="186"/>
      <c r="BI372" s="21"/>
      <c r="BR372" s="186"/>
      <c r="BS372" s="186"/>
      <c r="BT372" s="186"/>
      <c r="BU372" s="186"/>
      <c r="BV372" s="21"/>
      <c r="BW372" s="23"/>
      <c r="BX372" s="21"/>
      <c r="BY372" s="44"/>
      <c r="BZ372" s="23"/>
      <c r="CE372" s="186"/>
      <c r="CF372" s="186"/>
      <c r="CG372" s="186"/>
      <c r="CH372" s="186"/>
    </row>
    <row r="373" spans="1:86" s="16" customFormat="1" x14ac:dyDescent="0.2">
      <c r="A373" s="21"/>
      <c r="B373" s="19"/>
      <c r="E373" s="21"/>
      <c r="M373" s="186"/>
      <c r="T373" s="13"/>
      <c r="AA373" s="186"/>
      <c r="AB373" s="186"/>
      <c r="AC373" s="295"/>
      <c r="AD373" s="186"/>
      <c r="AG373" s="41"/>
      <c r="AH373" s="13"/>
      <c r="AM373" s="21"/>
      <c r="AN373" s="295"/>
      <c r="AV373" s="22"/>
      <c r="AW373" s="21"/>
      <c r="AX373" s="21"/>
      <c r="BB373" s="186"/>
      <c r="BC373" s="186"/>
      <c r="BD373" s="186"/>
      <c r="BE373" s="186"/>
      <c r="BI373" s="21"/>
      <c r="BR373" s="186"/>
      <c r="BS373" s="186"/>
      <c r="BT373" s="186"/>
      <c r="BU373" s="186"/>
      <c r="BV373" s="21"/>
      <c r="BW373" s="23"/>
      <c r="BX373" s="21"/>
      <c r="BY373" s="44"/>
      <c r="BZ373" s="23"/>
      <c r="CE373" s="186"/>
      <c r="CF373" s="186"/>
      <c r="CG373" s="186"/>
      <c r="CH373" s="186"/>
    </row>
    <row r="374" spans="1:86" s="16" customFormat="1" x14ac:dyDescent="0.2">
      <c r="A374" s="21"/>
      <c r="B374" s="19"/>
      <c r="E374" s="21"/>
      <c r="M374" s="186"/>
      <c r="T374" s="13"/>
      <c r="AA374" s="186"/>
      <c r="AB374" s="186"/>
      <c r="AC374" s="295"/>
      <c r="AD374" s="186"/>
      <c r="AG374" s="41"/>
      <c r="AH374" s="13"/>
      <c r="AM374" s="21"/>
      <c r="AN374" s="295"/>
      <c r="AV374" s="22"/>
      <c r="AW374" s="21"/>
      <c r="AX374" s="21"/>
      <c r="BB374" s="186"/>
      <c r="BC374" s="186"/>
      <c r="BD374" s="186"/>
      <c r="BE374" s="186"/>
      <c r="BI374" s="21"/>
      <c r="BR374" s="186"/>
      <c r="BS374" s="186"/>
      <c r="BT374" s="186"/>
      <c r="BU374" s="186"/>
      <c r="BV374" s="21"/>
      <c r="BW374" s="23"/>
      <c r="BX374" s="21"/>
      <c r="BY374" s="44"/>
      <c r="BZ374" s="23"/>
      <c r="CE374" s="186"/>
      <c r="CF374" s="186"/>
      <c r="CG374" s="186"/>
      <c r="CH374" s="186"/>
    </row>
    <row r="375" spans="1:86" s="16" customFormat="1" x14ac:dyDescent="0.2">
      <c r="A375" s="21"/>
      <c r="B375" s="19"/>
      <c r="E375" s="21"/>
      <c r="M375" s="186"/>
      <c r="T375" s="13"/>
      <c r="AA375" s="186"/>
      <c r="AB375" s="186"/>
      <c r="AC375" s="295"/>
      <c r="AD375" s="186"/>
      <c r="AG375" s="41"/>
      <c r="AH375" s="13"/>
      <c r="AM375" s="21"/>
      <c r="AN375" s="295"/>
      <c r="AV375" s="22"/>
      <c r="AW375" s="21"/>
      <c r="AX375" s="21"/>
      <c r="BB375" s="186"/>
      <c r="BC375" s="186"/>
      <c r="BD375" s="186"/>
      <c r="BE375" s="186"/>
      <c r="BI375" s="21"/>
      <c r="BR375" s="186"/>
      <c r="BS375" s="186"/>
      <c r="BT375" s="186"/>
      <c r="BU375" s="186"/>
      <c r="BV375" s="21"/>
      <c r="BW375" s="23"/>
      <c r="BX375" s="21"/>
      <c r="BY375" s="44"/>
      <c r="BZ375" s="23"/>
      <c r="CE375" s="186"/>
      <c r="CF375" s="186"/>
      <c r="CG375" s="186"/>
      <c r="CH375" s="186"/>
    </row>
    <row r="376" spans="1:86" s="16" customFormat="1" x14ac:dyDescent="0.2">
      <c r="A376" s="21"/>
      <c r="B376" s="19"/>
      <c r="E376" s="21"/>
      <c r="M376" s="186"/>
      <c r="T376" s="13"/>
      <c r="AA376" s="186"/>
      <c r="AB376" s="186"/>
      <c r="AC376" s="295"/>
      <c r="AD376" s="186"/>
      <c r="AG376" s="41"/>
      <c r="AH376" s="13"/>
      <c r="AM376" s="21"/>
      <c r="AN376" s="295"/>
      <c r="AV376" s="22"/>
      <c r="AW376" s="21"/>
      <c r="AX376" s="21"/>
      <c r="BB376" s="186"/>
      <c r="BC376" s="186"/>
      <c r="BD376" s="186"/>
      <c r="BE376" s="186"/>
      <c r="BI376" s="21"/>
      <c r="BR376" s="186"/>
      <c r="BS376" s="186"/>
      <c r="BT376" s="186"/>
      <c r="BU376" s="186"/>
      <c r="BV376" s="21"/>
      <c r="BW376" s="23"/>
      <c r="BX376" s="21"/>
      <c r="BY376" s="44"/>
      <c r="BZ376" s="23"/>
      <c r="CE376" s="186"/>
      <c r="CF376" s="186"/>
      <c r="CG376" s="186"/>
      <c r="CH376" s="186"/>
    </row>
    <row r="377" spans="1:86" s="16" customFormat="1" x14ac:dyDescent="0.2">
      <c r="A377" s="21"/>
      <c r="B377" s="19"/>
      <c r="E377" s="21"/>
      <c r="M377" s="186"/>
      <c r="T377" s="13"/>
      <c r="AA377" s="186"/>
      <c r="AB377" s="186"/>
      <c r="AC377" s="295"/>
      <c r="AD377" s="186"/>
      <c r="AG377" s="41"/>
      <c r="AH377" s="13"/>
      <c r="AM377" s="21"/>
      <c r="AN377" s="295"/>
      <c r="AV377" s="22"/>
      <c r="AW377" s="21"/>
      <c r="AX377" s="21"/>
      <c r="BB377" s="186"/>
      <c r="BC377" s="186"/>
      <c r="BD377" s="186"/>
      <c r="BE377" s="186"/>
      <c r="BI377" s="21"/>
      <c r="BR377" s="186"/>
      <c r="BS377" s="186"/>
      <c r="BT377" s="186"/>
      <c r="BU377" s="186"/>
      <c r="BV377" s="21"/>
      <c r="BW377" s="23"/>
      <c r="BX377" s="21"/>
      <c r="BY377" s="44"/>
      <c r="BZ377" s="23"/>
      <c r="CE377" s="186"/>
      <c r="CF377" s="186"/>
      <c r="CG377" s="186"/>
      <c r="CH377" s="186"/>
    </row>
    <row r="378" spans="1:86" s="16" customFormat="1" x14ac:dyDescent="0.2">
      <c r="A378" s="21"/>
      <c r="B378" s="19"/>
      <c r="E378" s="21"/>
      <c r="M378" s="186"/>
      <c r="T378" s="13"/>
      <c r="AA378" s="186"/>
      <c r="AB378" s="186"/>
      <c r="AC378" s="295"/>
      <c r="AD378" s="186"/>
      <c r="AG378" s="41"/>
      <c r="AH378" s="13"/>
      <c r="AM378" s="21"/>
      <c r="AN378" s="295"/>
      <c r="AV378" s="22"/>
      <c r="AW378" s="21"/>
      <c r="AX378" s="21"/>
      <c r="BB378" s="186"/>
      <c r="BC378" s="186"/>
      <c r="BD378" s="186"/>
      <c r="BE378" s="186"/>
      <c r="BI378" s="21"/>
      <c r="BR378" s="186"/>
      <c r="BS378" s="186"/>
      <c r="BT378" s="186"/>
      <c r="BU378" s="186"/>
      <c r="BV378" s="21"/>
      <c r="BW378" s="23"/>
      <c r="BX378" s="21"/>
      <c r="BY378" s="44"/>
      <c r="BZ378" s="23"/>
      <c r="CE378" s="186"/>
      <c r="CF378" s="186"/>
      <c r="CG378" s="186"/>
      <c r="CH378" s="186"/>
    </row>
    <row r="379" spans="1:86" s="16" customFormat="1" x14ac:dyDescent="0.2">
      <c r="A379" s="21"/>
      <c r="B379" s="19"/>
      <c r="E379" s="21"/>
      <c r="M379" s="186"/>
      <c r="T379" s="13"/>
      <c r="AA379" s="186"/>
      <c r="AB379" s="186"/>
      <c r="AC379" s="295"/>
      <c r="AD379" s="186"/>
      <c r="AG379" s="41"/>
      <c r="AH379" s="13"/>
      <c r="AM379" s="21"/>
      <c r="AN379" s="295"/>
      <c r="AV379" s="22"/>
      <c r="AW379" s="21"/>
      <c r="AX379" s="21"/>
      <c r="BB379" s="186"/>
      <c r="BC379" s="186"/>
      <c r="BD379" s="186"/>
      <c r="BE379" s="186"/>
      <c r="BI379" s="21"/>
      <c r="BR379" s="186"/>
      <c r="BS379" s="186"/>
      <c r="BT379" s="186"/>
      <c r="BU379" s="186"/>
      <c r="BV379" s="21"/>
      <c r="BW379" s="23"/>
      <c r="BX379" s="21"/>
      <c r="BY379" s="44"/>
      <c r="BZ379" s="23"/>
      <c r="CE379" s="186"/>
      <c r="CF379" s="186"/>
      <c r="CG379" s="186"/>
      <c r="CH379" s="186"/>
    </row>
    <row r="380" spans="1:86" s="16" customFormat="1" x14ac:dyDescent="0.2">
      <c r="A380" s="21"/>
      <c r="B380" s="19"/>
      <c r="E380" s="21"/>
      <c r="M380" s="186"/>
      <c r="T380" s="13"/>
      <c r="AA380" s="186"/>
      <c r="AB380" s="186"/>
      <c r="AC380" s="295"/>
      <c r="AD380" s="186"/>
      <c r="AG380" s="41"/>
      <c r="AH380" s="13"/>
      <c r="AM380" s="21"/>
      <c r="AN380" s="295"/>
      <c r="AV380" s="22"/>
      <c r="AW380" s="21"/>
      <c r="AX380" s="21"/>
      <c r="BB380" s="186"/>
      <c r="BC380" s="186"/>
      <c r="BD380" s="186"/>
      <c r="BE380" s="186"/>
      <c r="BI380" s="21"/>
      <c r="BR380" s="186"/>
      <c r="BS380" s="186"/>
      <c r="BT380" s="186"/>
      <c r="BU380" s="186"/>
      <c r="BV380" s="21"/>
      <c r="BW380" s="23"/>
      <c r="BX380" s="21"/>
      <c r="BY380" s="44"/>
      <c r="BZ380" s="23"/>
      <c r="CE380" s="186"/>
      <c r="CF380" s="186"/>
      <c r="CG380" s="186"/>
      <c r="CH380" s="186"/>
    </row>
    <row r="381" spans="1:86" s="16" customFormat="1" x14ac:dyDescent="0.2">
      <c r="A381" s="21"/>
      <c r="B381" s="19"/>
      <c r="E381" s="21"/>
      <c r="M381" s="186"/>
      <c r="T381" s="13"/>
      <c r="AA381" s="186"/>
      <c r="AB381" s="186"/>
      <c r="AC381" s="295"/>
      <c r="AD381" s="186"/>
      <c r="AG381" s="41"/>
      <c r="AH381" s="13"/>
      <c r="AM381" s="21"/>
      <c r="AN381" s="295"/>
      <c r="AV381" s="22"/>
      <c r="AW381" s="21"/>
      <c r="AX381" s="21"/>
      <c r="BB381" s="186"/>
      <c r="BC381" s="186"/>
      <c r="BD381" s="186"/>
      <c r="BE381" s="186"/>
      <c r="BI381" s="21"/>
      <c r="BR381" s="186"/>
      <c r="BS381" s="186"/>
      <c r="BT381" s="186"/>
      <c r="BU381" s="186"/>
      <c r="BV381" s="21"/>
      <c r="BW381" s="23"/>
      <c r="BX381" s="21"/>
      <c r="BY381" s="44"/>
      <c r="BZ381" s="23"/>
      <c r="CE381" s="186"/>
      <c r="CF381" s="186"/>
      <c r="CG381" s="186"/>
      <c r="CH381" s="186"/>
    </row>
    <row r="382" spans="1:86" s="16" customFormat="1" x14ac:dyDescent="0.2">
      <c r="A382" s="21"/>
      <c r="B382" s="19"/>
      <c r="E382" s="21"/>
      <c r="M382" s="186"/>
      <c r="T382" s="13"/>
      <c r="AA382" s="186"/>
      <c r="AB382" s="186"/>
      <c r="AC382" s="295"/>
      <c r="AD382" s="186"/>
      <c r="AG382" s="41"/>
      <c r="AH382" s="13"/>
      <c r="AM382" s="21"/>
      <c r="AN382" s="295"/>
      <c r="AV382" s="22"/>
      <c r="AW382" s="21"/>
      <c r="AX382" s="21"/>
      <c r="BB382" s="186"/>
      <c r="BC382" s="186"/>
      <c r="BD382" s="186"/>
      <c r="BE382" s="186"/>
      <c r="BI382" s="21"/>
      <c r="BR382" s="186"/>
      <c r="BS382" s="186"/>
      <c r="BT382" s="186"/>
      <c r="BU382" s="186"/>
      <c r="BV382" s="21"/>
      <c r="BW382" s="23"/>
      <c r="BX382" s="21"/>
      <c r="BY382" s="44"/>
      <c r="BZ382" s="23"/>
      <c r="CE382" s="186"/>
      <c r="CF382" s="186"/>
      <c r="CG382" s="186"/>
      <c r="CH382" s="186"/>
    </row>
    <row r="383" spans="1:86" s="16" customFormat="1" x14ac:dyDescent="0.2">
      <c r="A383" s="21"/>
      <c r="B383" s="19"/>
      <c r="E383" s="21"/>
      <c r="M383" s="186"/>
      <c r="T383" s="13"/>
      <c r="AA383" s="186"/>
      <c r="AB383" s="186"/>
      <c r="AC383" s="295"/>
      <c r="AD383" s="186"/>
      <c r="AG383" s="41"/>
      <c r="AH383" s="13"/>
      <c r="AM383" s="21"/>
      <c r="AN383" s="295"/>
      <c r="AV383" s="22"/>
      <c r="AW383" s="21"/>
      <c r="AX383" s="21"/>
      <c r="BB383" s="186"/>
      <c r="BC383" s="186"/>
      <c r="BD383" s="186"/>
      <c r="BE383" s="186"/>
      <c r="BI383" s="21"/>
      <c r="BR383" s="186"/>
      <c r="BS383" s="186"/>
      <c r="BT383" s="186"/>
      <c r="BU383" s="186"/>
      <c r="BV383" s="21"/>
      <c r="BW383" s="23"/>
      <c r="BX383" s="21"/>
      <c r="BY383" s="44"/>
      <c r="BZ383" s="23"/>
      <c r="CE383" s="186"/>
      <c r="CF383" s="186"/>
      <c r="CG383" s="186"/>
      <c r="CH383" s="186"/>
    </row>
    <row r="384" spans="1:86" s="16" customFormat="1" x14ac:dyDescent="0.2">
      <c r="A384" s="21"/>
      <c r="B384" s="19"/>
      <c r="E384" s="21"/>
      <c r="M384" s="186"/>
      <c r="T384" s="13"/>
      <c r="AA384" s="186"/>
      <c r="AB384" s="186"/>
      <c r="AC384" s="295"/>
      <c r="AD384" s="186"/>
      <c r="AG384" s="41"/>
      <c r="AH384" s="13"/>
      <c r="AM384" s="21"/>
      <c r="AN384" s="295"/>
      <c r="AV384" s="22"/>
      <c r="AW384" s="21"/>
      <c r="AX384" s="21"/>
      <c r="BB384" s="186"/>
      <c r="BC384" s="186"/>
      <c r="BD384" s="186"/>
      <c r="BE384" s="186"/>
      <c r="BI384" s="21"/>
      <c r="BR384" s="186"/>
      <c r="BS384" s="186"/>
      <c r="BT384" s="186"/>
      <c r="BU384" s="186"/>
      <c r="BV384" s="21"/>
      <c r="BW384" s="23"/>
      <c r="BX384" s="21"/>
      <c r="BY384" s="44"/>
      <c r="BZ384" s="23"/>
      <c r="CE384" s="186"/>
      <c r="CF384" s="186"/>
      <c r="CG384" s="186"/>
      <c r="CH384" s="186"/>
    </row>
    <row r="385" spans="1:86" s="16" customFormat="1" x14ac:dyDescent="0.2">
      <c r="A385" s="21"/>
      <c r="B385" s="19"/>
      <c r="E385" s="21"/>
      <c r="M385" s="186"/>
      <c r="T385" s="13"/>
      <c r="AA385" s="186"/>
      <c r="AB385" s="186"/>
      <c r="AC385" s="295"/>
      <c r="AD385" s="186"/>
      <c r="AG385" s="41"/>
      <c r="AH385" s="13"/>
      <c r="AM385" s="21"/>
      <c r="AN385" s="295"/>
      <c r="AV385" s="22"/>
      <c r="AW385" s="21"/>
      <c r="AX385" s="21"/>
      <c r="BB385" s="186"/>
      <c r="BC385" s="186"/>
      <c r="BD385" s="186"/>
      <c r="BE385" s="186"/>
      <c r="BI385" s="21"/>
      <c r="BR385" s="186"/>
      <c r="BS385" s="186"/>
      <c r="BT385" s="186"/>
      <c r="BU385" s="186"/>
      <c r="BV385" s="21"/>
      <c r="BW385" s="23"/>
      <c r="BX385" s="21"/>
      <c r="BY385" s="44"/>
      <c r="BZ385" s="23"/>
      <c r="CE385" s="186"/>
      <c r="CF385" s="186"/>
      <c r="CG385" s="186"/>
      <c r="CH385" s="186"/>
    </row>
    <row r="386" spans="1:86" s="16" customFormat="1" x14ac:dyDescent="0.2">
      <c r="A386" s="21"/>
      <c r="B386" s="19"/>
      <c r="E386" s="21"/>
      <c r="M386" s="186"/>
      <c r="T386" s="13"/>
      <c r="AA386" s="186"/>
      <c r="AB386" s="186"/>
      <c r="AC386" s="295"/>
      <c r="AD386" s="186"/>
      <c r="AG386" s="41"/>
      <c r="AH386" s="13"/>
      <c r="AM386" s="21"/>
      <c r="AN386" s="295"/>
      <c r="AV386" s="22"/>
      <c r="AW386" s="21"/>
      <c r="AX386" s="21"/>
      <c r="BB386" s="186"/>
      <c r="BC386" s="186"/>
      <c r="BD386" s="186"/>
      <c r="BE386" s="186"/>
      <c r="BI386" s="21"/>
      <c r="BR386" s="186"/>
      <c r="BS386" s="186"/>
      <c r="BT386" s="186"/>
      <c r="BU386" s="186"/>
      <c r="BV386" s="21"/>
      <c r="BW386" s="23"/>
      <c r="BX386" s="21"/>
      <c r="BY386" s="44"/>
      <c r="BZ386" s="23"/>
      <c r="CE386" s="186"/>
      <c r="CF386" s="186"/>
      <c r="CG386" s="186"/>
      <c r="CH386" s="186"/>
    </row>
    <row r="387" spans="1:86" s="16" customFormat="1" x14ac:dyDescent="0.2">
      <c r="A387" s="21"/>
      <c r="B387" s="19"/>
      <c r="E387" s="21"/>
      <c r="M387" s="186"/>
      <c r="T387" s="13"/>
      <c r="AA387" s="186"/>
      <c r="AB387" s="186"/>
      <c r="AC387" s="295"/>
      <c r="AD387" s="186"/>
      <c r="AG387" s="41"/>
      <c r="AH387" s="13"/>
      <c r="AM387" s="21"/>
      <c r="AN387" s="295"/>
      <c r="AV387" s="22"/>
      <c r="AW387" s="21"/>
      <c r="AX387" s="21"/>
      <c r="BB387" s="186"/>
      <c r="BC387" s="186"/>
      <c r="BD387" s="186"/>
      <c r="BE387" s="186"/>
      <c r="BI387" s="21"/>
      <c r="BR387" s="186"/>
      <c r="BS387" s="186"/>
      <c r="BT387" s="186"/>
      <c r="BU387" s="186"/>
      <c r="BV387" s="21"/>
      <c r="BW387" s="23"/>
      <c r="BX387" s="21"/>
      <c r="BY387" s="44"/>
      <c r="BZ387" s="23"/>
      <c r="CE387" s="186"/>
      <c r="CF387" s="186"/>
      <c r="CG387" s="186"/>
      <c r="CH387" s="186"/>
    </row>
    <row r="388" spans="1:86" s="16" customFormat="1" x14ac:dyDescent="0.2">
      <c r="A388" s="21"/>
      <c r="B388" s="19"/>
      <c r="E388" s="21"/>
      <c r="M388" s="186"/>
      <c r="T388" s="13"/>
      <c r="AA388" s="186"/>
      <c r="AB388" s="186"/>
      <c r="AC388" s="295"/>
      <c r="AD388" s="186"/>
      <c r="AG388" s="41"/>
      <c r="AH388" s="13"/>
      <c r="AM388" s="21"/>
      <c r="AN388" s="295"/>
      <c r="AV388" s="22"/>
      <c r="AW388" s="21"/>
      <c r="AX388" s="21"/>
      <c r="BB388" s="186"/>
      <c r="BC388" s="186"/>
      <c r="BD388" s="186"/>
      <c r="BE388" s="186"/>
      <c r="BI388" s="21"/>
      <c r="BR388" s="186"/>
      <c r="BS388" s="186"/>
      <c r="BT388" s="186"/>
      <c r="BU388" s="186"/>
      <c r="BV388" s="21"/>
      <c r="BW388" s="23"/>
      <c r="BX388" s="21"/>
      <c r="BY388" s="44"/>
      <c r="BZ388" s="23"/>
      <c r="CE388" s="186"/>
      <c r="CF388" s="186"/>
      <c r="CG388" s="186"/>
      <c r="CH388" s="186"/>
    </row>
    <row r="389" spans="1:86" s="16" customFormat="1" x14ac:dyDescent="0.2">
      <c r="A389" s="21"/>
      <c r="B389" s="19"/>
      <c r="E389" s="21"/>
      <c r="M389" s="186"/>
      <c r="T389" s="13"/>
      <c r="AA389" s="186"/>
      <c r="AB389" s="186"/>
      <c r="AC389" s="295"/>
      <c r="AD389" s="186"/>
      <c r="AG389" s="41"/>
      <c r="AH389" s="13"/>
      <c r="AM389" s="21"/>
      <c r="AN389" s="295"/>
      <c r="AV389" s="22"/>
      <c r="AW389" s="21"/>
      <c r="AX389" s="21"/>
      <c r="BB389" s="186"/>
      <c r="BC389" s="186"/>
      <c r="BD389" s="186"/>
      <c r="BE389" s="186"/>
      <c r="BI389" s="21"/>
      <c r="BR389" s="186"/>
      <c r="BS389" s="186"/>
      <c r="BT389" s="186"/>
      <c r="BU389" s="186"/>
      <c r="BV389" s="21"/>
      <c r="BW389" s="23"/>
      <c r="BX389" s="21"/>
      <c r="BY389" s="44"/>
      <c r="BZ389" s="23"/>
      <c r="CE389" s="186"/>
      <c r="CF389" s="186"/>
      <c r="CG389" s="186"/>
      <c r="CH389" s="186"/>
    </row>
    <row r="390" spans="1:86" s="16" customFormat="1" x14ac:dyDescent="0.2">
      <c r="A390" s="21"/>
      <c r="B390" s="19"/>
      <c r="E390" s="21"/>
      <c r="M390" s="186"/>
      <c r="T390" s="13"/>
      <c r="AA390" s="186"/>
      <c r="AB390" s="186"/>
      <c r="AC390" s="295"/>
      <c r="AD390" s="186"/>
      <c r="AG390" s="41"/>
      <c r="AH390" s="13"/>
      <c r="AM390" s="21"/>
      <c r="AN390" s="295"/>
      <c r="AV390" s="22"/>
      <c r="AW390" s="21"/>
      <c r="AX390" s="21"/>
      <c r="BB390" s="186"/>
      <c r="BC390" s="186"/>
      <c r="BD390" s="186"/>
      <c r="BE390" s="186"/>
      <c r="BI390" s="21"/>
      <c r="BR390" s="186"/>
      <c r="BS390" s="186"/>
      <c r="BT390" s="186"/>
      <c r="BU390" s="186"/>
      <c r="BV390" s="21"/>
      <c r="BW390" s="23"/>
      <c r="BX390" s="21"/>
      <c r="BY390" s="44"/>
      <c r="BZ390" s="23"/>
      <c r="CE390" s="186"/>
      <c r="CF390" s="186"/>
      <c r="CG390" s="186"/>
      <c r="CH390" s="186"/>
    </row>
    <row r="391" spans="1:86" s="16" customFormat="1" x14ac:dyDescent="0.2">
      <c r="A391" s="21"/>
      <c r="B391" s="19"/>
      <c r="E391" s="21"/>
      <c r="M391" s="186"/>
      <c r="T391" s="13"/>
      <c r="AA391" s="186"/>
      <c r="AB391" s="186"/>
      <c r="AC391" s="295"/>
      <c r="AD391" s="186"/>
      <c r="AG391" s="41"/>
      <c r="AH391" s="13"/>
      <c r="AM391" s="21"/>
      <c r="AN391" s="295"/>
      <c r="AV391" s="22"/>
      <c r="AW391" s="21"/>
      <c r="AX391" s="21"/>
      <c r="BB391" s="186"/>
      <c r="BC391" s="186"/>
      <c r="BD391" s="186"/>
      <c r="BE391" s="186"/>
      <c r="BI391" s="21"/>
      <c r="BR391" s="186"/>
      <c r="BS391" s="186"/>
      <c r="BT391" s="186"/>
      <c r="BU391" s="186"/>
      <c r="BV391" s="21"/>
      <c r="BW391" s="23"/>
      <c r="BX391" s="21"/>
      <c r="BY391" s="44"/>
      <c r="BZ391" s="23"/>
      <c r="CE391" s="186"/>
      <c r="CF391" s="186"/>
      <c r="CG391" s="186"/>
      <c r="CH391" s="186"/>
    </row>
    <row r="392" spans="1:86" s="16" customFormat="1" x14ac:dyDescent="0.2">
      <c r="A392" s="21"/>
      <c r="B392" s="19"/>
      <c r="E392" s="21"/>
      <c r="M392" s="186"/>
      <c r="T392" s="13"/>
      <c r="AA392" s="186"/>
      <c r="AB392" s="186"/>
      <c r="AC392" s="295"/>
      <c r="AD392" s="186"/>
      <c r="AG392" s="41"/>
      <c r="AH392" s="13"/>
      <c r="AM392" s="21"/>
      <c r="AN392" s="295"/>
      <c r="AV392" s="22"/>
      <c r="AW392" s="21"/>
      <c r="AX392" s="21"/>
      <c r="BB392" s="186"/>
      <c r="BC392" s="186"/>
      <c r="BD392" s="186"/>
      <c r="BE392" s="186"/>
      <c r="BI392" s="21"/>
      <c r="BR392" s="186"/>
      <c r="BS392" s="186"/>
      <c r="BT392" s="186"/>
      <c r="BU392" s="186"/>
      <c r="BV392" s="21"/>
      <c r="BW392" s="23"/>
      <c r="BX392" s="21"/>
      <c r="BY392" s="44"/>
      <c r="BZ392" s="23"/>
      <c r="CE392" s="186"/>
      <c r="CF392" s="186"/>
      <c r="CG392" s="186"/>
      <c r="CH392" s="186"/>
    </row>
    <row r="393" spans="1:86" s="16" customFormat="1" x14ac:dyDescent="0.2">
      <c r="A393" s="21"/>
      <c r="B393" s="19"/>
      <c r="E393" s="21"/>
      <c r="M393" s="186"/>
      <c r="T393" s="13"/>
      <c r="AA393" s="186"/>
      <c r="AB393" s="186"/>
      <c r="AC393" s="295"/>
      <c r="AD393" s="186"/>
      <c r="AG393" s="41"/>
      <c r="AH393" s="13"/>
      <c r="AM393" s="21"/>
      <c r="AN393" s="295"/>
      <c r="AV393" s="22"/>
      <c r="AW393" s="21"/>
      <c r="AX393" s="21"/>
      <c r="BB393" s="186"/>
      <c r="BC393" s="186"/>
      <c r="BD393" s="186"/>
      <c r="BE393" s="186"/>
      <c r="BI393" s="21"/>
      <c r="BR393" s="186"/>
      <c r="BS393" s="186"/>
      <c r="BT393" s="186"/>
      <c r="BU393" s="186"/>
      <c r="BV393" s="21"/>
      <c r="BW393" s="23"/>
      <c r="BX393" s="21"/>
      <c r="BY393" s="44"/>
      <c r="BZ393" s="23"/>
      <c r="CE393" s="186"/>
      <c r="CF393" s="186"/>
      <c r="CG393" s="186"/>
      <c r="CH393" s="186"/>
    </row>
    <row r="394" spans="1:86" s="16" customFormat="1" x14ac:dyDescent="0.2">
      <c r="A394" s="21"/>
      <c r="B394" s="19"/>
      <c r="E394" s="21"/>
      <c r="M394" s="186"/>
      <c r="T394" s="13"/>
      <c r="AA394" s="186"/>
      <c r="AB394" s="186"/>
      <c r="AC394" s="295"/>
      <c r="AD394" s="186"/>
      <c r="AG394" s="41"/>
      <c r="AH394" s="13"/>
      <c r="AM394" s="21"/>
      <c r="AN394" s="295"/>
      <c r="AV394" s="22"/>
      <c r="AW394" s="21"/>
      <c r="AX394" s="21"/>
      <c r="BB394" s="186"/>
      <c r="BC394" s="186"/>
      <c r="BD394" s="186"/>
      <c r="BE394" s="186"/>
      <c r="BI394" s="21"/>
      <c r="BR394" s="186"/>
      <c r="BS394" s="186"/>
      <c r="BT394" s="186"/>
      <c r="BU394" s="186"/>
      <c r="BV394" s="21"/>
      <c r="BW394" s="23"/>
      <c r="BX394" s="21"/>
      <c r="BY394" s="44"/>
      <c r="BZ394" s="23"/>
      <c r="CE394" s="186"/>
      <c r="CF394" s="186"/>
      <c r="CG394" s="186"/>
      <c r="CH394" s="186"/>
    </row>
    <row r="395" spans="1:86" s="16" customFormat="1" x14ac:dyDescent="0.2">
      <c r="A395" s="21"/>
      <c r="B395" s="19"/>
      <c r="E395" s="21"/>
      <c r="M395" s="186"/>
      <c r="T395" s="13"/>
      <c r="AA395" s="186"/>
      <c r="AB395" s="186"/>
      <c r="AC395" s="295"/>
      <c r="AD395" s="186"/>
      <c r="AG395" s="41"/>
      <c r="AH395" s="13"/>
      <c r="AM395" s="21"/>
      <c r="AN395" s="295"/>
      <c r="AV395" s="22"/>
      <c r="AW395" s="21"/>
      <c r="AX395" s="21"/>
      <c r="BB395" s="186"/>
      <c r="BC395" s="186"/>
      <c r="BD395" s="186"/>
      <c r="BE395" s="186"/>
      <c r="BI395" s="21"/>
      <c r="BR395" s="186"/>
      <c r="BS395" s="186"/>
      <c r="BT395" s="186"/>
      <c r="BU395" s="186"/>
      <c r="BV395" s="21"/>
      <c r="BW395" s="23"/>
      <c r="BX395" s="21"/>
      <c r="BY395" s="44"/>
      <c r="BZ395" s="23"/>
      <c r="CE395" s="186"/>
      <c r="CF395" s="186"/>
      <c r="CG395" s="186"/>
      <c r="CH395" s="186"/>
    </row>
    <row r="396" spans="1:86" s="16" customFormat="1" x14ac:dyDescent="0.2">
      <c r="A396" s="21"/>
      <c r="B396" s="19"/>
      <c r="E396" s="21"/>
      <c r="M396" s="186"/>
      <c r="T396" s="13"/>
      <c r="AA396" s="186"/>
      <c r="AB396" s="186"/>
      <c r="AC396" s="295"/>
      <c r="AD396" s="186"/>
      <c r="AG396" s="41"/>
      <c r="AH396" s="13"/>
      <c r="AM396" s="21"/>
      <c r="AN396" s="295"/>
      <c r="AV396" s="22"/>
      <c r="AW396" s="21"/>
      <c r="AX396" s="21"/>
      <c r="BB396" s="186"/>
      <c r="BC396" s="186"/>
      <c r="BD396" s="186"/>
      <c r="BE396" s="186"/>
      <c r="BI396" s="21"/>
      <c r="BR396" s="186"/>
      <c r="BS396" s="186"/>
      <c r="BT396" s="186"/>
      <c r="BU396" s="186"/>
      <c r="BV396" s="21"/>
      <c r="BW396" s="23"/>
      <c r="BX396" s="21"/>
      <c r="BY396" s="44"/>
      <c r="BZ396" s="23"/>
      <c r="CE396" s="186"/>
      <c r="CF396" s="186"/>
      <c r="CG396" s="186"/>
      <c r="CH396" s="186"/>
    </row>
    <row r="397" spans="1:86" s="16" customFormat="1" x14ac:dyDescent="0.2">
      <c r="A397" s="21"/>
      <c r="B397" s="19"/>
      <c r="E397" s="21"/>
      <c r="M397" s="186"/>
      <c r="T397" s="13"/>
      <c r="AA397" s="186"/>
      <c r="AB397" s="186"/>
      <c r="AC397" s="295"/>
      <c r="AD397" s="186"/>
      <c r="AG397" s="41"/>
      <c r="AH397" s="13"/>
      <c r="AM397" s="21"/>
      <c r="AN397" s="295"/>
      <c r="AV397" s="22"/>
      <c r="AW397" s="21"/>
      <c r="AX397" s="21"/>
      <c r="BB397" s="186"/>
      <c r="BC397" s="186"/>
      <c r="BD397" s="186"/>
      <c r="BE397" s="186"/>
      <c r="BI397" s="21"/>
      <c r="BR397" s="186"/>
      <c r="BS397" s="186"/>
      <c r="BT397" s="186"/>
      <c r="BU397" s="186"/>
      <c r="BV397" s="21"/>
      <c r="BW397" s="23"/>
      <c r="BX397" s="21"/>
      <c r="BY397" s="44"/>
      <c r="BZ397" s="23"/>
      <c r="CE397" s="186"/>
      <c r="CF397" s="186"/>
      <c r="CG397" s="186"/>
      <c r="CH397" s="186"/>
    </row>
    <row r="398" spans="1:86" s="16" customFormat="1" x14ac:dyDescent="0.2">
      <c r="A398" s="21"/>
      <c r="B398" s="19"/>
      <c r="E398" s="21"/>
      <c r="M398" s="186"/>
      <c r="T398" s="13"/>
      <c r="AA398" s="186"/>
      <c r="AB398" s="186"/>
      <c r="AC398" s="295"/>
      <c r="AD398" s="186"/>
      <c r="AG398" s="41"/>
      <c r="AH398" s="13"/>
      <c r="AM398" s="21"/>
      <c r="AN398" s="295"/>
      <c r="AV398" s="22"/>
      <c r="AW398" s="21"/>
      <c r="AX398" s="21"/>
      <c r="BB398" s="186"/>
      <c r="BC398" s="186"/>
      <c r="BD398" s="186"/>
      <c r="BE398" s="186"/>
      <c r="BI398" s="21"/>
      <c r="BR398" s="186"/>
      <c r="BS398" s="186"/>
      <c r="BT398" s="186"/>
      <c r="BU398" s="186"/>
      <c r="BV398" s="21"/>
      <c r="BW398" s="23"/>
      <c r="BX398" s="21"/>
      <c r="BY398" s="44"/>
      <c r="BZ398" s="23"/>
      <c r="CE398" s="186"/>
      <c r="CF398" s="186"/>
      <c r="CG398" s="186"/>
      <c r="CH398" s="186"/>
    </row>
    <row r="399" spans="1:86" s="16" customFormat="1" x14ac:dyDescent="0.2">
      <c r="A399" s="21"/>
      <c r="B399" s="19"/>
      <c r="E399" s="21"/>
      <c r="M399" s="186"/>
      <c r="T399" s="13"/>
      <c r="AA399" s="186"/>
      <c r="AB399" s="186"/>
      <c r="AC399" s="295"/>
      <c r="AD399" s="186"/>
      <c r="AG399" s="41"/>
      <c r="AH399" s="13"/>
      <c r="AM399" s="21"/>
      <c r="AN399" s="295"/>
      <c r="AV399" s="22"/>
      <c r="AW399" s="21"/>
      <c r="AX399" s="21"/>
      <c r="BB399" s="186"/>
      <c r="BC399" s="186"/>
      <c r="BD399" s="186"/>
      <c r="BE399" s="186"/>
      <c r="BI399" s="21"/>
      <c r="BR399" s="186"/>
      <c r="BS399" s="186"/>
      <c r="BT399" s="186"/>
      <c r="BU399" s="186"/>
      <c r="BV399" s="21"/>
      <c r="BW399" s="23"/>
      <c r="BX399" s="21"/>
      <c r="BY399" s="44"/>
      <c r="BZ399" s="23"/>
      <c r="CE399" s="186"/>
      <c r="CF399" s="186"/>
      <c r="CG399" s="186"/>
      <c r="CH399" s="186"/>
    </row>
    <row r="400" spans="1:86" s="16" customFormat="1" x14ac:dyDescent="0.2">
      <c r="A400" s="21"/>
      <c r="B400" s="19"/>
      <c r="E400" s="21"/>
      <c r="M400" s="186"/>
      <c r="T400" s="13"/>
      <c r="AA400" s="186"/>
      <c r="AB400" s="186"/>
      <c r="AC400" s="295"/>
      <c r="AD400" s="186"/>
      <c r="AG400" s="41"/>
      <c r="AH400" s="13"/>
      <c r="AM400" s="21"/>
      <c r="AN400" s="295"/>
      <c r="AV400" s="22"/>
      <c r="AW400" s="21"/>
      <c r="AX400" s="21"/>
      <c r="BB400" s="186"/>
      <c r="BC400" s="186"/>
      <c r="BD400" s="186"/>
      <c r="BE400" s="186"/>
      <c r="BI400" s="21"/>
      <c r="BR400" s="186"/>
      <c r="BS400" s="186"/>
      <c r="BT400" s="186"/>
      <c r="BU400" s="186"/>
      <c r="BV400" s="21"/>
      <c r="BW400" s="23"/>
      <c r="BX400" s="21"/>
      <c r="BY400" s="44"/>
      <c r="BZ400" s="23"/>
      <c r="CE400" s="186"/>
      <c r="CF400" s="186"/>
      <c r="CG400" s="186"/>
      <c r="CH400" s="186"/>
    </row>
    <row r="401" spans="1:86" s="16" customFormat="1" x14ac:dyDescent="0.2">
      <c r="A401" s="21"/>
      <c r="B401" s="19"/>
      <c r="E401" s="21"/>
      <c r="M401" s="186"/>
      <c r="T401" s="13"/>
      <c r="AA401" s="186"/>
      <c r="AB401" s="186"/>
      <c r="AC401" s="295"/>
      <c r="AD401" s="186"/>
      <c r="AG401" s="41"/>
      <c r="AH401" s="13"/>
      <c r="AM401" s="21"/>
      <c r="AN401" s="295"/>
      <c r="AV401" s="22"/>
      <c r="AW401" s="21"/>
      <c r="AX401" s="21"/>
      <c r="BB401" s="186"/>
      <c r="BC401" s="186"/>
      <c r="BD401" s="186"/>
      <c r="BE401" s="186"/>
      <c r="BI401" s="21"/>
      <c r="BR401" s="186"/>
      <c r="BS401" s="186"/>
      <c r="BT401" s="186"/>
      <c r="BU401" s="186"/>
      <c r="BV401" s="21"/>
      <c r="BW401" s="23"/>
      <c r="BX401" s="21"/>
      <c r="BY401" s="44"/>
      <c r="BZ401" s="23"/>
      <c r="CE401" s="186"/>
      <c r="CF401" s="186"/>
      <c r="CG401" s="186"/>
      <c r="CH401" s="186"/>
    </row>
    <row r="402" spans="1:86" s="16" customFormat="1" x14ac:dyDescent="0.2">
      <c r="A402" s="21"/>
      <c r="B402" s="19"/>
      <c r="E402" s="21"/>
      <c r="M402" s="186"/>
      <c r="T402" s="13"/>
      <c r="AA402" s="186"/>
      <c r="AB402" s="186"/>
      <c r="AC402" s="295"/>
      <c r="AD402" s="186"/>
      <c r="AG402" s="41"/>
      <c r="AH402" s="13"/>
      <c r="AM402" s="21"/>
      <c r="AN402" s="295"/>
      <c r="AV402" s="22"/>
      <c r="AW402" s="21"/>
      <c r="AX402" s="21"/>
      <c r="BB402" s="186"/>
      <c r="BC402" s="186"/>
      <c r="BD402" s="186"/>
      <c r="BE402" s="186"/>
      <c r="BI402" s="21"/>
      <c r="BR402" s="186"/>
      <c r="BS402" s="186"/>
      <c r="BT402" s="186"/>
      <c r="BU402" s="186"/>
      <c r="BV402" s="21"/>
      <c r="BW402" s="23"/>
      <c r="BX402" s="21"/>
      <c r="BY402" s="44"/>
      <c r="BZ402" s="23"/>
      <c r="CE402" s="186"/>
      <c r="CF402" s="186"/>
      <c r="CG402" s="186"/>
      <c r="CH402" s="186"/>
    </row>
    <row r="403" spans="1:86" s="16" customFormat="1" x14ac:dyDescent="0.2">
      <c r="A403" s="21"/>
      <c r="B403" s="19"/>
      <c r="E403" s="21"/>
      <c r="M403" s="186"/>
      <c r="T403" s="13"/>
      <c r="AA403" s="186"/>
      <c r="AB403" s="186"/>
      <c r="AC403" s="295"/>
      <c r="AD403" s="186"/>
      <c r="AG403" s="41"/>
      <c r="AH403" s="13"/>
      <c r="AM403" s="21"/>
      <c r="AN403" s="295"/>
      <c r="AV403" s="22"/>
      <c r="AW403" s="21"/>
      <c r="AX403" s="21"/>
      <c r="BB403" s="186"/>
      <c r="BC403" s="186"/>
      <c r="BD403" s="186"/>
      <c r="BE403" s="186"/>
      <c r="BI403" s="21"/>
      <c r="BR403" s="186"/>
      <c r="BS403" s="186"/>
      <c r="BT403" s="186"/>
      <c r="BU403" s="186"/>
      <c r="BV403" s="21"/>
      <c r="BW403" s="23"/>
      <c r="BX403" s="21"/>
      <c r="BY403" s="44"/>
      <c r="BZ403" s="23"/>
      <c r="CE403" s="186"/>
      <c r="CF403" s="186"/>
      <c r="CG403" s="186"/>
      <c r="CH403" s="186"/>
    </row>
    <row r="404" spans="1:86" s="16" customFormat="1" x14ac:dyDescent="0.2">
      <c r="A404" s="21"/>
      <c r="B404" s="19"/>
      <c r="E404" s="21"/>
      <c r="M404" s="186"/>
      <c r="T404" s="13"/>
      <c r="AA404" s="186"/>
      <c r="AB404" s="186"/>
      <c r="AC404" s="295"/>
      <c r="AD404" s="186"/>
      <c r="AG404" s="41"/>
      <c r="AH404" s="13"/>
      <c r="AM404" s="21"/>
      <c r="AN404" s="295"/>
      <c r="AV404" s="22"/>
      <c r="AW404" s="21"/>
      <c r="AX404" s="21"/>
      <c r="BB404" s="186"/>
      <c r="BC404" s="186"/>
      <c r="BD404" s="186"/>
      <c r="BE404" s="186"/>
      <c r="BI404" s="21"/>
      <c r="BR404" s="186"/>
      <c r="BS404" s="186"/>
      <c r="BT404" s="186"/>
      <c r="BU404" s="186"/>
      <c r="BV404" s="21"/>
      <c r="BW404" s="23"/>
      <c r="BX404" s="21"/>
      <c r="BY404" s="44"/>
      <c r="BZ404" s="23"/>
      <c r="CE404" s="186"/>
      <c r="CF404" s="186"/>
      <c r="CG404" s="186"/>
      <c r="CH404" s="186"/>
    </row>
    <row r="405" spans="1:86" s="16" customFormat="1" x14ac:dyDescent="0.2">
      <c r="A405" s="21"/>
      <c r="B405" s="19"/>
      <c r="E405" s="21"/>
      <c r="M405" s="186"/>
      <c r="T405" s="13"/>
      <c r="AA405" s="186"/>
      <c r="AB405" s="186"/>
      <c r="AC405" s="295"/>
      <c r="AD405" s="186"/>
      <c r="AG405" s="41"/>
      <c r="AH405" s="13"/>
      <c r="AM405" s="21"/>
      <c r="AN405" s="295"/>
      <c r="AV405" s="22"/>
      <c r="AW405" s="21"/>
      <c r="AX405" s="21"/>
      <c r="BB405" s="186"/>
      <c r="BC405" s="186"/>
      <c r="BD405" s="186"/>
      <c r="BE405" s="186"/>
      <c r="BI405" s="21"/>
      <c r="BR405" s="186"/>
      <c r="BS405" s="186"/>
      <c r="BT405" s="186"/>
      <c r="BU405" s="186"/>
      <c r="BV405" s="21"/>
      <c r="BW405" s="23"/>
      <c r="BX405" s="21"/>
      <c r="BY405" s="44"/>
      <c r="BZ405" s="23"/>
      <c r="CE405" s="186"/>
      <c r="CF405" s="186"/>
      <c r="CG405" s="186"/>
      <c r="CH405" s="186"/>
    </row>
    <row r="406" spans="1:86" s="16" customFormat="1" x14ac:dyDescent="0.2">
      <c r="A406" s="21"/>
      <c r="B406" s="19"/>
      <c r="E406" s="21"/>
      <c r="M406" s="186"/>
      <c r="T406" s="13"/>
      <c r="AA406" s="186"/>
      <c r="AB406" s="186"/>
      <c r="AC406" s="295"/>
      <c r="AD406" s="186"/>
      <c r="AG406" s="41"/>
      <c r="AH406" s="13"/>
      <c r="AM406" s="21"/>
      <c r="AN406" s="295"/>
      <c r="AV406" s="22"/>
      <c r="AW406" s="21"/>
      <c r="AX406" s="21"/>
      <c r="BB406" s="186"/>
      <c r="BC406" s="186"/>
      <c r="BD406" s="186"/>
      <c r="BE406" s="186"/>
      <c r="BI406" s="21"/>
      <c r="BR406" s="186"/>
      <c r="BS406" s="186"/>
      <c r="BT406" s="186"/>
      <c r="BU406" s="186"/>
      <c r="BV406" s="21"/>
      <c r="BW406" s="23"/>
      <c r="BX406" s="21"/>
      <c r="BY406" s="44"/>
      <c r="BZ406" s="23"/>
      <c r="CE406" s="186"/>
      <c r="CF406" s="186"/>
      <c r="CG406" s="186"/>
      <c r="CH406" s="186"/>
    </row>
    <row r="407" spans="1:86" s="16" customFormat="1" x14ac:dyDescent="0.2">
      <c r="A407" s="21"/>
      <c r="B407" s="19"/>
      <c r="E407" s="21"/>
      <c r="M407" s="186"/>
      <c r="T407" s="13"/>
      <c r="AA407" s="186"/>
      <c r="AB407" s="186"/>
      <c r="AC407" s="295"/>
      <c r="AD407" s="186"/>
      <c r="AG407" s="41"/>
      <c r="AH407" s="13"/>
      <c r="AM407" s="21"/>
      <c r="AN407" s="295"/>
      <c r="AV407" s="22"/>
      <c r="AW407" s="21"/>
      <c r="AX407" s="21"/>
      <c r="BB407" s="186"/>
      <c r="BC407" s="186"/>
      <c r="BD407" s="186"/>
      <c r="BE407" s="186"/>
      <c r="BI407" s="21"/>
      <c r="BR407" s="186"/>
      <c r="BS407" s="186"/>
      <c r="BT407" s="186"/>
      <c r="BU407" s="186"/>
      <c r="BV407" s="21"/>
      <c r="BW407" s="23"/>
      <c r="BX407" s="21"/>
      <c r="BY407" s="44"/>
      <c r="BZ407" s="23"/>
      <c r="CE407" s="186"/>
      <c r="CF407" s="186"/>
      <c r="CG407" s="186"/>
      <c r="CH407" s="186"/>
    </row>
    <row r="408" spans="1:86" s="16" customFormat="1" x14ac:dyDescent="0.2">
      <c r="A408" s="21"/>
      <c r="B408" s="19"/>
      <c r="E408" s="21"/>
      <c r="M408" s="186"/>
      <c r="T408" s="13"/>
      <c r="AA408" s="186"/>
      <c r="AB408" s="186"/>
      <c r="AC408" s="295"/>
      <c r="AD408" s="186"/>
      <c r="AG408" s="41"/>
      <c r="AH408" s="13"/>
      <c r="AM408" s="21"/>
      <c r="AN408" s="295"/>
      <c r="AV408" s="22"/>
      <c r="AW408" s="21"/>
      <c r="AX408" s="21"/>
      <c r="BB408" s="186"/>
      <c r="BC408" s="186"/>
      <c r="BD408" s="186"/>
      <c r="BE408" s="186"/>
      <c r="BI408" s="21"/>
      <c r="BR408" s="186"/>
      <c r="BS408" s="186"/>
      <c r="BT408" s="186"/>
      <c r="BU408" s="186"/>
      <c r="BV408" s="21"/>
      <c r="BW408" s="23"/>
      <c r="BX408" s="21"/>
      <c r="BY408" s="44"/>
      <c r="BZ408" s="23"/>
      <c r="CE408" s="186"/>
      <c r="CF408" s="186"/>
      <c r="CG408" s="186"/>
      <c r="CH408" s="186"/>
    </row>
    <row r="409" spans="1:86" s="16" customFormat="1" x14ac:dyDescent="0.2">
      <c r="A409" s="21"/>
      <c r="B409" s="19"/>
      <c r="E409" s="21"/>
      <c r="M409" s="186"/>
      <c r="T409" s="13"/>
      <c r="AA409" s="186"/>
      <c r="AB409" s="186"/>
      <c r="AC409" s="295"/>
      <c r="AD409" s="186"/>
      <c r="AG409" s="41"/>
      <c r="AH409" s="13"/>
      <c r="AM409" s="21"/>
      <c r="AN409" s="295"/>
      <c r="AV409" s="22"/>
      <c r="AW409" s="21"/>
      <c r="AX409" s="21"/>
      <c r="BB409" s="186"/>
      <c r="BC409" s="186"/>
      <c r="BD409" s="186"/>
      <c r="BE409" s="186"/>
      <c r="BI409" s="21"/>
      <c r="BR409" s="186"/>
      <c r="BS409" s="186"/>
      <c r="BT409" s="186"/>
      <c r="BU409" s="186"/>
      <c r="BV409" s="21"/>
      <c r="BW409" s="23"/>
      <c r="BX409" s="21"/>
      <c r="BY409" s="44"/>
      <c r="BZ409" s="23"/>
      <c r="CE409" s="186"/>
      <c r="CF409" s="186"/>
      <c r="CG409" s="186"/>
      <c r="CH409" s="186"/>
    </row>
    <row r="410" spans="1:86" s="16" customFormat="1" x14ac:dyDescent="0.2">
      <c r="A410" s="21"/>
      <c r="B410" s="19"/>
      <c r="E410" s="21"/>
      <c r="M410" s="186"/>
      <c r="T410" s="13"/>
      <c r="AA410" s="186"/>
      <c r="AB410" s="186"/>
      <c r="AC410" s="295"/>
      <c r="AD410" s="186"/>
      <c r="AG410" s="41"/>
      <c r="AH410" s="13"/>
      <c r="AM410" s="21"/>
      <c r="AN410" s="295"/>
      <c r="AV410" s="22"/>
      <c r="AW410" s="21"/>
      <c r="AX410" s="21"/>
      <c r="BB410" s="186"/>
      <c r="BC410" s="186"/>
      <c r="BD410" s="186"/>
      <c r="BE410" s="186"/>
      <c r="BI410" s="21"/>
      <c r="BR410" s="186"/>
      <c r="BS410" s="186"/>
      <c r="BT410" s="186"/>
      <c r="BU410" s="186"/>
      <c r="BV410" s="21"/>
      <c r="BW410" s="23"/>
      <c r="BX410" s="21"/>
      <c r="BY410" s="44"/>
      <c r="BZ410" s="23"/>
      <c r="CE410" s="186"/>
      <c r="CF410" s="186"/>
      <c r="CG410" s="186"/>
      <c r="CH410" s="186"/>
    </row>
    <row r="411" spans="1:86" s="16" customFormat="1" x14ac:dyDescent="0.2">
      <c r="A411" s="21"/>
      <c r="B411" s="19"/>
      <c r="E411" s="21"/>
      <c r="M411" s="186"/>
      <c r="T411" s="13"/>
      <c r="AA411" s="186"/>
      <c r="AB411" s="186"/>
      <c r="AC411" s="295"/>
      <c r="AD411" s="186"/>
      <c r="AG411" s="41"/>
      <c r="AH411" s="13"/>
      <c r="AM411" s="21"/>
      <c r="AN411" s="295"/>
      <c r="AV411" s="22"/>
      <c r="AW411" s="21"/>
      <c r="AX411" s="21"/>
      <c r="BB411" s="186"/>
      <c r="BC411" s="186"/>
      <c r="BD411" s="186"/>
      <c r="BE411" s="186"/>
      <c r="BI411" s="21"/>
      <c r="BR411" s="186"/>
      <c r="BS411" s="186"/>
      <c r="BT411" s="186"/>
      <c r="BU411" s="186"/>
      <c r="BV411" s="21"/>
      <c r="BW411" s="23"/>
      <c r="BX411" s="21"/>
      <c r="BY411" s="44"/>
      <c r="BZ411" s="23"/>
      <c r="CE411" s="186"/>
      <c r="CF411" s="186"/>
      <c r="CG411" s="186"/>
      <c r="CH411" s="186"/>
    </row>
    <row r="412" spans="1:86" s="16" customFormat="1" x14ac:dyDescent="0.2">
      <c r="A412" s="21"/>
      <c r="B412" s="19"/>
      <c r="E412" s="21"/>
      <c r="M412" s="186"/>
      <c r="T412" s="13"/>
      <c r="AA412" s="186"/>
      <c r="AB412" s="186"/>
      <c r="AC412" s="295"/>
      <c r="AD412" s="186"/>
      <c r="AG412" s="41"/>
      <c r="AH412" s="13"/>
      <c r="AM412" s="21"/>
      <c r="AN412" s="295"/>
      <c r="AV412" s="22"/>
      <c r="AW412" s="21"/>
      <c r="AX412" s="21"/>
      <c r="BB412" s="186"/>
      <c r="BC412" s="186"/>
      <c r="BD412" s="186"/>
      <c r="BE412" s="186"/>
      <c r="BI412" s="21"/>
      <c r="BR412" s="186"/>
      <c r="BS412" s="186"/>
      <c r="BT412" s="186"/>
      <c r="BU412" s="186"/>
      <c r="BV412" s="21"/>
      <c r="BW412" s="23"/>
      <c r="BX412" s="21"/>
      <c r="BY412" s="44"/>
      <c r="BZ412" s="23"/>
      <c r="CE412" s="186"/>
      <c r="CF412" s="186"/>
      <c r="CG412" s="186"/>
      <c r="CH412" s="186"/>
    </row>
    <row r="413" spans="1:86" s="16" customFormat="1" x14ac:dyDescent="0.2">
      <c r="A413" s="21"/>
      <c r="B413" s="19"/>
      <c r="E413" s="21"/>
      <c r="M413" s="186"/>
      <c r="T413" s="13"/>
      <c r="AA413" s="186"/>
      <c r="AB413" s="186"/>
      <c r="AC413" s="295"/>
      <c r="AD413" s="186"/>
      <c r="AG413" s="41"/>
      <c r="AH413" s="13"/>
      <c r="AM413" s="21"/>
      <c r="AN413" s="295"/>
      <c r="AV413" s="22"/>
      <c r="AW413" s="21"/>
      <c r="AX413" s="21"/>
      <c r="BB413" s="186"/>
      <c r="BC413" s="186"/>
      <c r="BD413" s="186"/>
      <c r="BE413" s="186"/>
      <c r="BI413" s="21"/>
      <c r="BR413" s="186"/>
      <c r="BS413" s="186"/>
      <c r="BT413" s="186"/>
      <c r="BU413" s="186"/>
      <c r="BV413" s="21"/>
      <c r="BW413" s="23"/>
      <c r="BX413" s="21"/>
      <c r="BY413" s="44"/>
      <c r="BZ413" s="23"/>
      <c r="CE413" s="186"/>
      <c r="CF413" s="186"/>
      <c r="CG413" s="186"/>
      <c r="CH413" s="186"/>
    </row>
    <row r="414" spans="1:86" s="16" customFormat="1" x14ac:dyDescent="0.2">
      <c r="A414" s="21"/>
      <c r="B414" s="19"/>
      <c r="E414" s="21"/>
      <c r="M414" s="186"/>
      <c r="T414" s="13"/>
      <c r="AA414" s="186"/>
      <c r="AB414" s="186"/>
      <c r="AC414" s="295"/>
      <c r="AD414" s="186"/>
      <c r="AG414" s="41"/>
      <c r="AH414" s="13"/>
      <c r="AM414" s="21"/>
      <c r="AN414" s="295"/>
      <c r="AV414" s="22"/>
      <c r="AW414" s="21"/>
      <c r="AX414" s="21"/>
      <c r="BB414" s="186"/>
      <c r="BC414" s="186"/>
      <c r="BD414" s="186"/>
      <c r="BE414" s="186"/>
      <c r="BI414" s="21"/>
      <c r="BR414" s="186"/>
      <c r="BS414" s="186"/>
      <c r="BT414" s="186"/>
      <c r="BU414" s="186"/>
      <c r="BV414" s="21"/>
      <c r="BW414" s="23"/>
      <c r="BX414" s="21"/>
      <c r="BY414" s="44"/>
      <c r="BZ414" s="23"/>
      <c r="CE414" s="186"/>
      <c r="CF414" s="186"/>
      <c r="CG414" s="186"/>
      <c r="CH414" s="186"/>
    </row>
    <row r="415" spans="1:86" s="16" customFormat="1" x14ac:dyDescent="0.2">
      <c r="A415" s="21"/>
      <c r="B415" s="19"/>
      <c r="E415" s="21"/>
      <c r="M415" s="186"/>
      <c r="T415" s="13"/>
      <c r="AA415" s="186"/>
      <c r="AB415" s="186"/>
      <c r="AC415" s="295"/>
      <c r="AD415" s="186"/>
      <c r="AG415" s="41"/>
      <c r="AH415" s="13"/>
      <c r="AM415" s="21"/>
      <c r="AN415" s="295"/>
      <c r="AV415" s="22"/>
      <c r="AW415" s="21"/>
      <c r="AX415" s="21"/>
      <c r="BB415" s="186"/>
      <c r="BC415" s="186"/>
      <c r="BD415" s="186"/>
      <c r="BE415" s="186"/>
      <c r="BI415" s="21"/>
      <c r="BR415" s="186"/>
      <c r="BS415" s="186"/>
      <c r="BT415" s="186"/>
      <c r="BU415" s="186"/>
      <c r="BV415" s="21"/>
      <c r="BW415" s="23"/>
      <c r="BX415" s="21"/>
      <c r="BY415" s="44"/>
      <c r="BZ415" s="23"/>
      <c r="CE415" s="186"/>
      <c r="CF415" s="186"/>
      <c r="CG415" s="186"/>
      <c r="CH415" s="186"/>
    </row>
    <row r="416" spans="1:86" s="16" customFormat="1" x14ac:dyDescent="0.2">
      <c r="A416" s="21"/>
      <c r="B416" s="19"/>
      <c r="E416" s="21"/>
      <c r="M416" s="186"/>
      <c r="T416" s="13"/>
      <c r="AA416" s="186"/>
      <c r="AB416" s="186"/>
      <c r="AC416" s="295"/>
      <c r="AD416" s="186"/>
      <c r="AG416" s="41"/>
      <c r="AH416" s="13"/>
      <c r="AM416" s="21"/>
      <c r="AN416" s="295"/>
      <c r="AV416" s="22"/>
      <c r="AW416" s="21"/>
      <c r="AX416" s="21"/>
      <c r="BB416" s="186"/>
      <c r="BC416" s="186"/>
      <c r="BD416" s="186"/>
      <c r="BE416" s="186"/>
      <c r="BI416" s="21"/>
      <c r="BR416" s="186"/>
      <c r="BS416" s="186"/>
      <c r="BT416" s="186"/>
      <c r="BU416" s="186"/>
      <c r="BV416" s="21"/>
      <c r="BW416" s="23"/>
      <c r="BX416" s="21"/>
      <c r="BY416" s="44"/>
      <c r="BZ416" s="23"/>
      <c r="CE416" s="186"/>
      <c r="CF416" s="186"/>
      <c r="CG416" s="186"/>
      <c r="CH416" s="186"/>
    </row>
    <row r="417" spans="1:86" s="16" customFormat="1" x14ac:dyDescent="0.2">
      <c r="A417" s="21"/>
      <c r="B417" s="19"/>
      <c r="E417" s="21"/>
      <c r="M417" s="186"/>
      <c r="T417" s="13"/>
      <c r="AA417" s="186"/>
      <c r="AB417" s="186"/>
      <c r="AC417" s="295"/>
      <c r="AD417" s="186"/>
      <c r="AG417" s="41"/>
      <c r="AH417" s="13"/>
      <c r="AM417" s="21"/>
      <c r="AN417" s="295"/>
      <c r="AV417" s="22"/>
      <c r="AW417" s="21"/>
      <c r="AX417" s="21"/>
      <c r="BB417" s="186"/>
      <c r="BC417" s="186"/>
      <c r="BD417" s="186"/>
      <c r="BE417" s="186"/>
      <c r="BI417" s="21"/>
      <c r="BR417" s="186"/>
      <c r="BS417" s="186"/>
      <c r="BT417" s="186"/>
      <c r="BU417" s="186"/>
      <c r="BV417" s="21"/>
      <c r="BW417" s="23"/>
      <c r="BX417" s="21"/>
      <c r="BY417" s="44"/>
      <c r="BZ417" s="23"/>
      <c r="CE417" s="186"/>
      <c r="CF417" s="186"/>
      <c r="CG417" s="186"/>
      <c r="CH417" s="186"/>
    </row>
    <row r="418" spans="1:86" s="16" customFormat="1" x14ac:dyDescent="0.2">
      <c r="A418" s="21"/>
      <c r="B418" s="19"/>
      <c r="E418" s="21"/>
      <c r="M418" s="186"/>
      <c r="T418" s="13"/>
      <c r="AA418" s="186"/>
      <c r="AB418" s="186"/>
      <c r="AC418" s="295"/>
      <c r="AD418" s="186"/>
      <c r="AG418" s="41"/>
      <c r="AH418" s="13"/>
      <c r="AM418" s="21"/>
      <c r="AN418" s="295"/>
      <c r="AV418" s="22"/>
      <c r="AW418" s="21"/>
      <c r="AX418" s="21"/>
      <c r="BB418" s="186"/>
      <c r="BC418" s="186"/>
      <c r="BD418" s="186"/>
      <c r="BE418" s="186"/>
      <c r="BI418" s="21"/>
      <c r="BR418" s="186"/>
      <c r="BS418" s="186"/>
      <c r="BT418" s="186"/>
      <c r="BU418" s="186"/>
      <c r="BV418" s="21"/>
      <c r="BW418" s="23"/>
      <c r="BX418" s="21"/>
      <c r="BY418" s="44"/>
      <c r="BZ418" s="23"/>
      <c r="CE418" s="186"/>
      <c r="CF418" s="186"/>
      <c r="CG418" s="186"/>
      <c r="CH418" s="186"/>
    </row>
    <row r="419" spans="1:86" s="16" customFormat="1" x14ac:dyDescent="0.2">
      <c r="A419" s="21"/>
      <c r="B419" s="19"/>
      <c r="E419" s="21"/>
      <c r="M419" s="186"/>
      <c r="T419" s="13"/>
      <c r="AA419" s="186"/>
      <c r="AB419" s="186"/>
      <c r="AC419" s="295"/>
      <c r="AD419" s="186"/>
      <c r="AG419" s="41"/>
      <c r="AH419" s="13"/>
      <c r="AM419" s="21"/>
      <c r="AN419" s="295"/>
      <c r="AV419" s="22"/>
      <c r="AW419" s="21"/>
      <c r="AX419" s="21"/>
      <c r="BB419" s="186"/>
      <c r="BC419" s="186"/>
      <c r="BD419" s="186"/>
      <c r="BE419" s="186"/>
      <c r="BI419" s="21"/>
      <c r="BR419" s="186"/>
      <c r="BS419" s="186"/>
      <c r="BT419" s="186"/>
      <c r="BU419" s="186"/>
      <c r="BV419" s="21"/>
      <c r="BW419" s="23"/>
      <c r="BX419" s="21"/>
      <c r="BY419" s="44"/>
      <c r="BZ419" s="23"/>
      <c r="CE419" s="186"/>
      <c r="CF419" s="186"/>
      <c r="CG419" s="186"/>
      <c r="CH419" s="186"/>
    </row>
    <row r="420" spans="1:86" s="16" customFormat="1" x14ac:dyDescent="0.2">
      <c r="A420" s="21"/>
      <c r="B420" s="19"/>
      <c r="E420" s="21"/>
      <c r="M420" s="186"/>
      <c r="T420" s="13"/>
      <c r="AA420" s="186"/>
      <c r="AB420" s="186"/>
      <c r="AC420" s="295"/>
      <c r="AD420" s="186"/>
      <c r="AG420" s="41"/>
      <c r="AH420" s="13"/>
      <c r="AM420" s="21"/>
      <c r="AN420" s="295"/>
      <c r="AV420" s="22"/>
      <c r="AW420" s="21"/>
      <c r="AX420" s="21"/>
      <c r="BB420" s="186"/>
      <c r="BC420" s="186"/>
      <c r="BD420" s="186"/>
      <c r="BE420" s="186"/>
      <c r="BI420" s="21"/>
      <c r="BR420" s="186"/>
      <c r="BS420" s="186"/>
      <c r="BT420" s="186"/>
      <c r="BU420" s="186"/>
      <c r="BV420" s="21"/>
      <c r="BW420" s="23"/>
      <c r="BX420" s="21"/>
      <c r="BY420" s="44"/>
      <c r="BZ420" s="23"/>
      <c r="CE420" s="186"/>
      <c r="CF420" s="186"/>
      <c r="CG420" s="186"/>
      <c r="CH420" s="186"/>
    </row>
    <row r="421" spans="1:86" s="16" customFormat="1" x14ac:dyDescent="0.2">
      <c r="A421" s="21"/>
      <c r="B421" s="19"/>
      <c r="E421" s="21"/>
      <c r="M421" s="186"/>
      <c r="T421" s="13"/>
      <c r="AA421" s="186"/>
      <c r="AB421" s="186"/>
      <c r="AC421" s="295"/>
      <c r="AD421" s="186"/>
      <c r="AG421" s="41"/>
      <c r="AH421" s="13"/>
      <c r="AM421" s="21"/>
      <c r="AN421" s="295"/>
      <c r="AV421" s="22"/>
      <c r="AW421" s="21"/>
      <c r="AX421" s="21"/>
      <c r="BB421" s="186"/>
      <c r="BC421" s="186"/>
      <c r="BD421" s="186"/>
      <c r="BE421" s="186"/>
      <c r="BI421" s="21"/>
      <c r="BR421" s="186"/>
      <c r="BS421" s="186"/>
      <c r="BT421" s="186"/>
      <c r="BU421" s="186"/>
      <c r="BV421" s="21"/>
      <c r="BW421" s="23"/>
      <c r="BX421" s="21"/>
      <c r="BY421" s="44"/>
      <c r="BZ421" s="23"/>
      <c r="CE421" s="186"/>
      <c r="CF421" s="186"/>
      <c r="CG421" s="186"/>
      <c r="CH421" s="186"/>
    </row>
    <row r="422" spans="1:86" s="16" customFormat="1" x14ac:dyDescent="0.2">
      <c r="A422" s="21"/>
      <c r="B422" s="19"/>
      <c r="E422" s="21"/>
      <c r="M422" s="186"/>
      <c r="T422" s="13"/>
      <c r="AA422" s="186"/>
      <c r="AB422" s="186"/>
      <c r="AC422" s="295"/>
      <c r="AD422" s="186"/>
      <c r="AG422" s="41"/>
      <c r="AH422" s="13"/>
      <c r="AM422" s="21"/>
      <c r="AN422" s="295"/>
      <c r="AV422" s="22"/>
      <c r="AW422" s="21"/>
      <c r="AX422" s="21"/>
      <c r="BB422" s="186"/>
      <c r="BC422" s="186"/>
      <c r="BD422" s="186"/>
      <c r="BE422" s="186"/>
      <c r="BI422" s="21"/>
      <c r="BR422" s="186"/>
      <c r="BS422" s="186"/>
      <c r="BT422" s="186"/>
      <c r="BU422" s="186"/>
      <c r="BV422" s="21"/>
      <c r="BW422" s="23"/>
      <c r="BX422" s="21"/>
      <c r="BY422" s="44"/>
      <c r="BZ422" s="23"/>
      <c r="CE422" s="186"/>
      <c r="CF422" s="186"/>
      <c r="CG422" s="186"/>
      <c r="CH422" s="186"/>
    </row>
    <row r="423" spans="1:86" s="16" customFormat="1" x14ac:dyDescent="0.2">
      <c r="A423" s="21"/>
      <c r="B423" s="19"/>
      <c r="E423" s="21"/>
      <c r="M423" s="186"/>
      <c r="T423" s="13"/>
      <c r="AA423" s="186"/>
      <c r="AB423" s="186"/>
      <c r="AC423" s="295"/>
      <c r="AD423" s="186"/>
      <c r="AG423" s="41"/>
      <c r="AH423" s="13"/>
      <c r="AM423" s="21"/>
      <c r="AN423" s="295"/>
      <c r="AV423" s="22"/>
      <c r="AW423" s="21"/>
      <c r="AX423" s="21"/>
      <c r="BB423" s="186"/>
      <c r="BC423" s="186"/>
      <c r="BD423" s="186"/>
      <c r="BE423" s="186"/>
      <c r="BI423" s="21"/>
      <c r="BR423" s="186"/>
      <c r="BS423" s="186"/>
      <c r="BT423" s="186"/>
      <c r="BU423" s="186"/>
      <c r="BV423" s="21"/>
      <c r="BW423" s="23"/>
      <c r="BX423" s="21"/>
      <c r="BY423" s="44"/>
      <c r="BZ423" s="23"/>
      <c r="CE423" s="186"/>
      <c r="CF423" s="186"/>
      <c r="CG423" s="186"/>
      <c r="CH423" s="186"/>
    </row>
    <row r="424" spans="1:86" s="16" customFormat="1" x14ac:dyDescent="0.2">
      <c r="A424" s="21"/>
      <c r="B424" s="19"/>
      <c r="E424" s="21"/>
      <c r="M424" s="186"/>
      <c r="T424" s="13"/>
      <c r="AA424" s="186"/>
      <c r="AB424" s="186"/>
      <c r="AC424" s="295"/>
      <c r="AD424" s="186"/>
      <c r="AG424" s="41"/>
      <c r="AH424" s="13"/>
      <c r="AM424" s="21"/>
      <c r="AN424" s="295"/>
      <c r="AV424" s="22"/>
      <c r="AW424" s="21"/>
      <c r="AX424" s="21"/>
      <c r="BB424" s="186"/>
      <c r="BC424" s="186"/>
      <c r="BD424" s="186"/>
      <c r="BE424" s="186"/>
      <c r="BI424" s="21"/>
      <c r="BR424" s="186"/>
      <c r="BS424" s="186"/>
      <c r="BT424" s="186"/>
      <c r="BU424" s="186"/>
      <c r="BV424" s="21"/>
      <c r="BW424" s="23"/>
      <c r="BX424" s="21"/>
      <c r="BY424" s="44"/>
      <c r="BZ424" s="23"/>
      <c r="CE424" s="186"/>
      <c r="CF424" s="186"/>
      <c r="CG424" s="186"/>
      <c r="CH424" s="186"/>
    </row>
    <row r="425" spans="1:86" s="16" customFormat="1" x14ac:dyDescent="0.2">
      <c r="A425" s="21"/>
      <c r="B425" s="19"/>
      <c r="E425" s="21"/>
      <c r="M425" s="186"/>
      <c r="T425" s="13"/>
      <c r="AA425" s="186"/>
      <c r="AB425" s="186"/>
      <c r="AC425" s="295"/>
      <c r="AD425" s="186"/>
      <c r="AG425" s="41"/>
      <c r="AH425" s="13"/>
      <c r="AM425" s="21"/>
      <c r="AN425" s="295"/>
      <c r="AV425" s="22"/>
      <c r="AW425" s="21"/>
      <c r="AX425" s="21"/>
      <c r="BB425" s="186"/>
      <c r="BC425" s="186"/>
      <c r="BD425" s="186"/>
      <c r="BE425" s="186"/>
      <c r="BI425" s="21"/>
      <c r="BR425" s="186"/>
      <c r="BS425" s="186"/>
      <c r="BT425" s="186"/>
      <c r="BU425" s="186"/>
      <c r="BV425" s="21"/>
      <c r="BW425" s="23"/>
      <c r="BX425" s="21"/>
      <c r="BY425" s="44"/>
      <c r="BZ425" s="23"/>
      <c r="CE425" s="186"/>
      <c r="CF425" s="186"/>
      <c r="CG425" s="186"/>
      <c r="CH425" s="186"/>
    </row>
    <row r="426" spans="1:86" s="16" customFormat="1" x14ac:dyDescent="0.2">
      <c r="A426" s="21"/>
      <c r="B426" s="19"/>
      <c r="E426" s="21"/>
      <c r="M426" s="186"/>
      <c r="T426" s="13"/>
      <c r="AA426" s="186"/>
      <c r="AB426" s="186"/>
      <c r="AC426" s="295"/>
      <c r="AD426" s="186"/>
      <c r="AG426" s="41"/>
      <c r="AH426" s="13"/>
      <c r="AM426" s="21"/>
      <c r="AN426" s="295"/>
      <c r="AV426" s="22"/>
      <c r="AW426" s="21"/>
      <c r="AX426" s="21"/>
      <c r="BB426" s="186"/>
      <c r="BC426" s="186"/>
      <c r="BD426" s="186"/>
      <c r="BE426" s="186"/>
      <c r="BI426" s="21"/>
      <c r="BR426" s="186"/>
      <c r="BS426" s="186"/>
      <c r="BT426" s="186"/>
      <c r="BU426" s="186"/>
      <c r="BV426" s="21"/>
      <c r="BW426" s="23"/>
      <c r="BX426" s="21"/>
      <c r="BY426" s="44"/>
      <c r="BZ426" s="23"/>
      <c r="CE426" s="186"/>
      <c r="CF426" s="186"/>
      <c r="CG426" s="186"/>
      <c r="CH426" s="186"/>
    </row>
    <row r="427" spans="1:86" s="16" customFormat="1" x14ac:dyDescent="0.2">
      <c r="A427" s="21"/>
      <c r="B427" s="19"/>
      <c r="E427" s="21"/>
      <c r="M427" s="186"/>
      <c r="T427" s="13"/>
      <c r="AA427" s="186"/>
      <c r="AB427" s="186"/>
      <c r="AC427" s="295"/>
      <c r="AD427" s="186"/>
      <c r="AG427" s="41"/>
      <c r="AH427" s="13"/>
      <c r="AM427" s="21"/>
      <c r="AN427" s="295"/>
      <c r="AV427" s="22"/>
      <c r="AW427" s="21"/>
      <c r="AX427" s="21"/>
      <c r="BB427" s="186"/>
      <c r="BC427" s="186"/>
      <c r="BD427" s="186"/>
      <c r="BE427" s="186"/>
      <c r="BI427" s="21"/>
      <c r="BR427" s="186"/>
      <c r="BS427" s="186"/>
      <c r="BT427" s="186"/>
      <c r="BU427" s="186"/>
      <c r="BV427" s="21"/>
      <c r="BW427" s="23"/>
      <c r="BX427" s="21"/>
      <c r="BY427" s="44"/>
      <c r="BZ427" s="23"/>
      <c r="CE427" s="186"/>
      <c r="CF427" s="186"/>
      <c r="CG427" s="186"/>
      <c r="CH427" s="186"/>
    </row>
    <row r="428" spans="1:86" s="16" customFormat="1" x14ac:dyDescent="0.2">
      <c r="A428" s="21"/>
      <c r="B428" s="19"/>
      <c r="E428" s="21"/>
      <c r="M428" s="186"/>
      <c r="T428" s="13"/>
      <c r="AA428" s="186"/>
      <c r="AB428" s="186"/>
      <c r="AC428" s="295"/>
      <c r="AD428" s="186"/>
      <c r="AG428" s="41"/>
      <c r="AH428" s="13"/>
      <c r="AM428" s="21"/>
      <c r="AN428" s="295"/>
      <c r="AV428" s="22"/>
      <c r="AW428" s="21"/>
      <c r="AX428" s="21"/>
      <c r="BB428" s="186"/>
      <c r="BC428" s="186"/>
      <c r="BD428" s="186"/>
      <c r="BE428" s="186"/>
      <c r="BI428" s="21"/>
      <c r="BR428" s="186"/>
      <c r="BS428" s="186"/>
      <c r="BT428" s="186"/>
      <c r="BU428" s="186"/>
      <c r="BV428" s="21"/>
      <c r="BW428" s="23"/>
      <c r="BX428" s="21"/>
      <c r="BY428" s="44"/>
      <c r="BZ428" s="23"/>
      <c r="CE428" s="186"/>
      <c r="CF428" s="186"/>
      <c r="CG428" s="186"/>
      <c r="CH428" s="186"/>
    </row>
    <row r="429" spans="1:86" s="16" customFormat="1" x14ac:dyDescent="0.2">
      <c r="A429" s="21"/>
      <c r="B429" s="19"/>
      <c r="E429" s="21"/>
      <c r="M429" s="186"/>
      <c r="T429" s="13"/>
      <c r="AA429" s="186"/>
      <c r="AB429" s="186"/>
      <c r="AC429" s="295"/>
      <c r="AD429" s="186"/>
      <c r="AG429" s="41"/>
      <c r="AH429" s="13"/>
      <c r="AM429" s="21"/>
      <c r="AN429" s="295"/>
      <c r="AV429" s="22"/>
      <c r="AW429" s="21"/>
      <c r="AX429" s="21"/>
      <c r="BB429" s="186"/>
      <c r="BC429" s="186"/>
      <c r="BD429" s="186"/>
      <c r="BE429" s="186"/>
      <c r="BI429" s="21"/>
      <c r="BR429" s="186"/>
      <c r="BS429" s="186"/>
      <c r="BT429" s="186"/>
      <c r="BU429" s="186"/>
      <c r="BV429" s="21"/>
      <c r="BW429" s="23"/>
      <c r="BX429" s="21"/>
      <c r="BY429" s="44"/>
      <c r="BZ429" s="23"/>
      <c r="CE429" s="186"/>
      <c r="CF429" s="186"/>
      <c r="CG429" s="186"/>
      <c r="CH429" s="186"/>
    </row>
    <row r="430" spans="1:86" s="16" customFormat="1" x14ac:dyDescent="0.2">
      <c r="A430" s="21"/>
      <c r="B430" s="19"/>
      <c r="E430" s="21"/>
      <c r="M430" s="186"/>
      <c r="T430" s="13"/>
      <c r="AA430" s="186"/>
      <c r="AB430" s="186"/>
      <c r="AC430" s="295"/>
      <c r="AD430" s="186"/>
      <c r="AG430" s="41"/>
      <c r="AH430" s="13"/>
      <c r="AM430" s="21"/>
      <c r="AN430" s="295"/>
      <c r="AV430" s="22"/>
      <c r="AW430" s="21"/>
      <c r="AX430" s="21"/>
      <c r="BB430" s="186"/>
      <c r="BC430" s="186"/>
      <c r="BD430" s="186"/>
      <c r="BE430" s="186"/>
      <c r="BI430" s="21"/>
      <c r="BR430" s="186"/>
      <c r="BS430" s="186"/>
      <c r="BT430" s="186"/>
      <c r="BU430" s="186"/>
      <c r="BV430" s="21"/>
      <c r="BW430" s="23"/>
      <c r="BX430" s="21"/>
      <c r="BY430" s="44"/>
      <c r="BZ430" s="23"/>
      <c r="CE430" s="186"/>
      <c r="CF430" s="186"/>
      <c r="CG430" s="186"/>
      <c r="CH430" s="186"/>
    </row>
    <row r="431" spans="1:86" s="16" customFormat="1" x14ac:dyDescent="0.2">
      <c r="A431" s="21"/>
      <c r="B431" s="19"/>
      <c r="E431" s="21"/>
      <c r="M431" s="186"/>
      <c r="T431" s="13"/>
      <c r="AA431" s="186"/>
      <c r="AB431" s="186"/>
      <c r="AC431" s="295"/>
      <c r="AD431" s="186"/>
      <c r="AG431" s="41"/>
      <c r="AH431" s="13"/>
      <c r="AM431" s="21"/>
      <c r="AN431" s="295"/>
      <c r="AV431" s="22"/>
      <c r="AW431" s="21"/>
      <c r="AX431" s="21"/>
      <c r="BB431" s="186"/>
      <c r="BC431" s="186"/>
      <c r="BD431" s="186"/>
      <c r="BE431" s="186"/>
      <c r="BI431" s="21"/>
      <c r="BR431" s="186"/>
      <c r="BS431" s="186"/>
      <c r="BT431" s="186"/>
      <c r="BU431" s="186"/>
      <c r="BV431" s="21"/>
      <c r="BW431" s="23"/>
      <c r="BX431" s="21"/>
      <c r="BY431" s="44"/>
      <c r="BZ431" s="23"/>
      <c r="CE431" s="186"/>
      <c r="CF431" s="186"/>
      <c r="CG431" s="186"/>
      <c r="CH431" s="186"/>
    </row>
    <row r="432" spans="1:86" s="16" customFormat="1" x14ac:dyDescent="0.2">
      <c r="A432" s="21"/>
      <c r="B432" s="19"/>
      <c r="E432" s="21"/>
      <c r="M432" s="186"/>
      <c r="S432" s="18"/>
      <c r="T432" s="17"/>
      <c r="U432" s="18"/>
      <c r="V432" s="30"/>
      <c r="W432" s="30"/>
      <c r="X432" s="18"/>
      <c r="Y432" s="18"/>
      <c r="Z432" s="18"/>
      <c r="AA432" s="186"/>
      <c r="AB432" s="186"/>
      <c r="AC432" s="295"/>
      <c r="AD432" s="186"/>
      <c r="AE432" s="18"/>
      <c r="AF432" s="18"/>
      <c r="AG432" s="41"/>
      <c r="AH432" s="13"/>
      <c r="AM432" s="21"/>
      <c r="AN432" s="295"/>
      <c r="AV432" s="22"/>
      <c r="AW432" s="21"/>
      <c r="AX432" s="21"/>
      <c r="BB432" s="186"/>
      <c r="BC432" s="186"/>
      <c r="BD432" s="186"/>
      <c r="BE432" s="186"/>
      <c r="BI432" s="21"/>
      <c r="BR432" s="186"/>
      <c r="BS432" s="186"/>
      <c r="BT432" s="186"/>
      <c r="BU432" s="186"/>
      <c r="BV432" s="21"/>
      <c r="BW432" s="23"/>
      <c r="BX432" s="21"/>
      <c r="BY432" s="44"/>
      <c r="BZ432" s="23"/>
      <c r="CE432" s="186"/>
      <c r="CF432" s="186"/>
      <c r="CG432" s="186"/>
      <c r="CH432" s="186"/>
    </row>
    <row r="433" spans="1:86" s="16" customFormat="1" x14ac:dyDescent="0.2">
      <c r="A433" s="21"/>
      <c r="B433" s="19"/>
      <c r="E433" s="21"/>
      <c r="M433" s="186"/>
      <c r="S433" s="18"/>
      <c r="T433" s="17"/>
      <c r="U433" s="18"/>
      <c r="V433" s="30"/>
      <c r="W433" s="30"/>
      <c r="X433" s="18"/>
      <c r="Y433" s="18"/>
      <c r="Z433" s="18"/>
      <c r="AA433" s="186"/>
      <c r="AB433" s="186"/>
      <c r="AC433" s="295"/>
      <c r="AD433" s="186"/>
      <c r="AE433" s="18"/>
      <c r="AF433" s="18"/>
      <c r="AG433" s="41"/>
      <c r="AH433" s="13"/>
      <c r="AM433" s="21"/>
      <c r="AN433" s="295"/>
      <c r="AV433" s="22"/>
      <c r="AW433" s="21"/>
      <c r="AX433" s="21"/>
      <c r="BB433" s="186"/>
      <c r="BC433" s="186"/>
      <c r="BD433" s="186"/>
      <c r="BE433" s="186"/>
      <c r="BI433" s="21"/>
      <c r="BR433" s="186"/>
      <c r="BS433" s="186"/>
      <c r="BT433" s="186"/>
      <c r="BU433" s="186"/>
      <c r="BV433" s="21"/>
      <c r="BW433" s="23"/>
      <c r="BX433" s="21"/>
      <c r="BY433" s="44"/>
      <c r="BZ433" s="23"/>
      <c r="CE433" s="186"/>
      <c r="CF433" s="186"/>
      <c r="CG433" s="186"/>
      <c r="CH433" s="186"/>
    </row>
    <row r="434" spans="1:86" s="16" customFormat="1" x14ac:dyDescent="0.2">
      <c r="A434" s="21"/>
      <c r="B434" s="19"/>
      <c r="E434" s="21"/>
      <c r="M434" s="186"/>
      <c r="S434" s="18"/>
      <c r="T434" s="17"/>
      <c r="U434" s="18"/>
      <c r="V434" s="30"/>
      <c r="W434" s="30"/>
      <c r="X434" s="18"/>
      <c r="Y434" s="18"/>
      <c r="Z434" s="18"/>
      <c r="AA434" s="186"/>
      <c r="AB434" s="186"/>
      <c r="AC434" s="295"/>
      <c r="AD434" s="186"/>
      <c r="AE434" s="18"/>
      <c r="AF434" s="18"/>
      <c r="AG434" s="41"/>
      <c r="AH434" s="13"/>
      <c r="AM434" s="21"/>
      <c r="AN434" s="295"/>
      <c r="AV434" s="22"/>
      <c r="AW434" s="21"/>
      <c r="AX434" s="21"/>
      <c r="BB434" s="186"/>
      <c r="BC434" s="186"/>
      <c r="BD434" s="186"/>
      <c r="BE434" s="186"/>
      <c r="BI434" s="21"/>
      <c r="BR434" s="186"/>
      <c r="BS434" s="186"/>
      <c r="BT434" s="186"/>
      <c r="BU434" s="186"/>
      <c r="BV434" s="21"/>
      <c r="BW434" s="23"/>
      <c r="BX434" s="21"/>
      <c r="BY434" s="44"/>
      <c r="BZ434" s="23"/>
      <c r="CE434" s="186"/>
      <c r="CF434" s="186"/>
      <c r="CG434" s="186"/>
      <c r="CH434" s="186"/>
    </row>
    <row r="435" spans="1:86" s="16" customFormat="1" x14ac:dyDescent="0.2">
      <c r="A435" s="21"/>
      <c r="B435" s="19"/>
      <c r="E435" s="21"/>
      <c r="M435" s="186"/>
      <c r="S435" s="18"/>
      <c r="T435" s="17"/>
      <c r="U435" s="18"/>
      <c r="V435" s="30"/>
      <c r="W435" s="30"/>
      <c r="X435" s="18"/>
      <c r="Y435" s="18"/>
      <c r="Z435" s="18"/>
      <c r="AA435" s="186"/>
      <c r="AB435" s="186"/>
      <c r="AC435" s="295"/>
      <c r="AD435" s="186"/>
      <c r="AE435" s="18"/>
      <c r="AF435" s="18"/>
      <c r="AG435" s="41"/>
      <c r="AH435" s="13"/>
      <c r="AM435" s="21"/>
      <c r="AN435" s="295"/>
      <c r="AV435" s="22"/>
      <c r="AW435" s="21"/>
      <c r="AX435" s="21"/>
      <c r="BB435" s="186"/>
      <c r="BC435" s="186"/>
      <c r="BD435" s="186"/>
      <c r="BE435" s="186"/>
      <c r="BI435" s="21"/>
      <c r="BR435" s="186"/>
      <c r="BS435" s="186"/>
      <c r="BT435" s="186"/>
      <c r="BU435" s="186"/>
      <c r="BV435" s="21"/>
      <c r="BW435" s="23"/>
      <c r="BX435" s="21"/>
      <c r="BY435" s="44"/>
      <c r="BZ435" s="23"/>
      <c r="CE435" s="186"/>
      <c r="CF435" s="186"/>
      <c r="CG435" s="186"/>
      <c r="CH435" s="186"/>
    </row>
    <row r="436" spans="1:86" s="16" customFormat="1" x14ac:dyDescent="0.2">
      <c r="A436" s="21"/>
      <c r="B436" s="19"/>
      <c r="E436" s="21"/>
      <c r="M436" s="186"/>
      <c r="S436" s="18"/>
      <c r="T436" s="17"/>
      <c r="U436" s="18"/>
      <c r="V436" s="30"/>
      <c r="W436" s="30"/>
      <c r="X436" s="18"/>
      <c r="Y436" s="18"/>
      <c r="Z436" s="18"/>
      <c r="AA436" s="186"/>
      <c r="AB436" s="186"/>
      <c r="AC436" s="295"/>
      <c r="AD436" s="186"/>
      <c r="AE436" s="18"/>
      <c r="AF436" s="18"/>
      <c r="AG436" s="41"/>
      <c r="AH436" s="13"/>
      <c r="AM436" s="21"/>
      <c r="AN436" s="295"/>
      <c r="AV436" s="22"/>
      <c r="AW436" s="21"/>
      <c r="AX436" s="21"/>
      <c r="BB436" s="186"/>
      <c r="BC436" s="186"/>
      <c r="BD436" s="186"/>
      <c r="BE436" s="186"/>
      <c r="BI436" s="21"/>
      <c r="BR436" s="186"/>
      <c r="BS436" s="186"/>
      <c r="BT436" s="186"/>
      <c r="BU436" s="186"/>
      <c r="BV436" s="21"/>
      <c r="BW436" s="23"/>
      <c r="BX436" s="21"/>
      <c r="BY436" s="44"/>
      <c r="BZ436" s="23"/>
      <c r="CE436" s="186"/>
      <c r="CF436" s="186"/>
      <c r="CG436" s="186"/>
      <c r="CH436" s="186"/>
    </row>
    <row r="437" spans="1:86" s="16" customFormat="1" x14ac:dyDescent="0.2">
      <c r="A437" s="21"/>
      <c r="B437" s="19"/>
      <c r="E437" s="21"/>
      <c r="M437" s="186"/>
      <c r="S437" s="18"/>
      <c r="T437" s="17"/>
      <c r="U437" s="18"/>
      <c r="V437" s="30"/>
      <c r="W437" s="30"/>
      <c r="X437" s="18"/>
      <c r="Y437" s="18"/>
      <c r="Z437" s="18"/>
      <c r="AA437" s="186"/>
      <c r="AB437" s="186"/>
      <c r="AC437" s="295"/>
      <c r="AD437" s="186"/>
      <c r="AE437" s="18"/>
      <c r="AF437" s="18"/>
      <c r="AG437" s="41"/>
      <c r="AH437" s="13"/>
      <c r="AM437" s="21"/>
      <c r="AN437" s="295"/>
      <c r="AV437" s="22"/>
      <c r="AW437" s="21"/>
      <c r="AX437" s="21"/>
      <c r="BB437" s="186"/>
      <c r="BC437" s="186"/>
      <c r="BD437" s="186"/>
      <c r="BE437" s="186"/>
      <c r="BI437" s="21"/>
      <c r="BR437" s="186"/>
      <c r="BS437" s="186"/>
      <c r="BT437" s="186"/>
      <c r="BU437" s="186"/>
      <c r="BV437" s="21"/>
      <c r="BW437" s="23"/>
      <c r="BX437" s="21"/>
      <c r="BY437" s="44"/>
      <c r="BZ437" s="23"/>
      <c r="CE437" s="186"/>
      <c r="CF437" s="186"/>
      <c r="CG437" s="186"/>
      <c r="CH437" s="186"/>
    </row>
    <row r="438" spans="1:86" s="16" customFormat="1" x14ac:dyDescent="0.2">
      <c r="A438" s="21"/>
      <c r="B438" s="19"/>
      <c r="E438" s="21"/>
      <c r="M438" s="186"/>
      <c r="S438" s="18"/>
      <c r="T438" s="17"/>
      <c r="U438" s="18"/>
      <c r="V438" s="30"/>
      <c r="W438" s="30"/>
      <c r="X438" s="18"/>
      <c r="Y438" s="18"/>
      <c r="Z438" s="18"/>
      <c r="AA438" s="186"/>
      <c r="AB438" s="186"/>
      <c r="AC438" s="295"/>
      <c r="AD438" s="186"/>
      <c r="AE438" s="18"/>
      <c r="AF438" s="18"/>
      <c r="AG438" s="41"/>
      <c r="AH438" s="13"/>
      <c r="AM438" s="21"/>
      <c r="AN438" s="295"/>
      <c r="AV438" s="22"/>
      <c r="AW438" s="21"/>
      <c r="AX438" s="21"/>
      <c r="BB438" s="186"/>
      <c r="BC438" s="186"/>
      <c r="BD438" s="186"/>
      <c r="BE438" s="186"/>
      <c r="BI438" s="21"/>
      <c r="BR438" s="186"/>
      <c r="BS438" s="186"/>
      <c r="BT438" s="186"/>
      <c r="BU438" s="186"/>
      <c r="BV438" s="21"/>
      <c r="BW438" s="23"/>
      <c r="BX438" s="21"/>
      <c r="BY438" s="44"/>
      <c r="BZ438" s="23"/>
      <c r="CE438" s="186"/>
      <c r="CF438" s="186"/>
      <c r="CG438" s="186"/>
      <c r="CH438" s="186"/>
    </row>
    <row r="439" spans="1:86" s="16" customFormat="1" x14ac:dyDescent="0.2">
      <c r="A439" s="21"/>
      <c r="B439" s="19"/>
      <c r="E439" s="21"/>
      <c r="M439" s="186"/>
      <c r="S439" s="18"/>
      <c r="T439" s="17"/>
      <c r="U439" s="18"/>
      <c r="V439" s="30"/>
      <c r="W439" s="30"/>
      <c r="X439" s="18"/>
      <c r="Y439" s="18"/>
      <c r="Z439" s="18"/>
      <c r="AA439" s="186"/>
      <c r="AB439" s="186"/>
      <c r="AC439" s="295"/>
      <c r="AD439" s="186"/>
      <c r="AE439" s="18"/>
      <c r="AF439" s="18"/>
      <c r="AG439" s="41"/>
      <c r="AH439" s="13"/>
      <c r="AM439" s="21"/>
      <c r="AN439" s="295"/>
      <c r="AV439" s="22"/>
      <c r="AW439" s="21"/>
      <c r="AX439" s="21"/>
      <c r="BB439" s="186"/>
      <c r="BC439" s="186"/>
      <c r="BD439" s="186"/>
      <c r="BE439" s="186"/>
      <c r="BI439" s="21"/>
      <c r="BR439" s="186"/>
      <c r="BS439" s="186"/>
      <c r="BT439" s="186"/>
      <c r="BU439" s="186"/>
      <c r="BV439" s="21"/>
      <c r="BW439" s="23"/>
      <c r="BX439" s="21"/>
      <c r="BY439" s="44"/>
      <c r="BZ439" s="23"/>
      <c r="CE439" s="186"/>
      <c r="CF439" s="186"/>
      <c r="CG439" s="186"/>
      <c r="CH439" s="186"/>
    </row>
    <row r="440" spans="1:86" s="16" customFormat="1" x14ac:dyDescent="0.2">
      <c r="A440" s="21"/>
      <c r="B440" s="19"/>
      <c r="E440" s="21"/>
      <c r="M440" s="186"/>
      <c r="S440" s="18"/>
      <c r="T440" s="17"/>
      <c r="U440" s="18"/>
      <c r="V440" s="30"/>
      <c r="W440" s="30"/>
      <c r="X440" s="18"/>
      <c r="Y440" s="18"/>
      <c r="Z440" s="18"/>
      <c r="AA440" s="186"/>
      <c r="AB440" s="186"/>
      <c r="AC440" s="295"/>
      <c r="AD440" s="186"/>
      <c r="AE440" s="18"/>
      <c r="AF440" s="18"/>
      <c r="AG440" s="41"/>
      <c r="AH440" s="13"/>
      <c r="AM440" s="21"/>
      <c r="AN440" s="295"/>
      <c r="AV440" s="22"/>
      <c r="AW440" s="21"/>
      <c r="AX440" s="21"/>
      <c r="BB440" s="186"/>
      <c r="BC440" s="186"/>
      <c r="BD440" s="186"/>
      <c r="BE440" s="186"/>
      <c r="BI440" s="21"/>
      <c r="BR440" s="186"/>
      <c r="BS440" s="186"/>
      <c r="BT440" s="186"/>
      <c r="BU440" s="186"/>
      <c r="BV440" s="21"/>
      <c r="BW440" s="23"/>
      <c r="BX440" s="21"/>
      <c r="BY440" s="44"/>
      <c r="BZ440" s="23"/>
      <c r="CE440" s="186"/>
      <c r="CF440" s="186"/>
      <c r="CG440" s="186"/>
      <c r="CH440" s="186"/>
    </row>
    <row r="441" spans="1:86" s="16" customFormat="1" x14ac:dyDescent="0.2">
      <c r="A441" s="21"/>
      <c r="B441" s="19"/>
      <c r="E441" s="21"/>
      <c r="M441" s="186"/>
      <c r="S441" s="18"/>
      <c r="T441" s="17"/>
      <c r="U441" s="18"/>
      <c r="V441" s="30"/>
      <c r="W441" s="30"/>
      <c r="X441" s="18"/>
      <c r="Y441" s="18"/>
      <c r="Z441" s="18"/>
      <c r="AA441" s="186"/>
      <c r="AB441" s="186"/>
      <c r="AC441" s="295"/>
      <c r="AD441" s="186"/>
      <c r="AE441" s="18"/>
      <c r="AF441" s="18"/>
      <c r="AG441" s="41"/>
      <c r="AH441" s="13"/>
      <c r="AM441" s="21"/>
      <c r="AN441" s="295"/>
      <c r="AV441" s="22"/>
      <c r="AW441" s="21"/>
      <c r="AX441" s="21"/>
      <c r="BB441" s="186"/>
      <c r="BC441" s="186"/>
      <c r="BD441" s="186"/>
      <c r="BE441" s="186"/>
      <c r="BI441" s="21"/>
      <c r="BR441" s="186"/>
      <c r="BS441" s="186"/>
      <c r="BT441" s="186"/>
      <c r="BU441" s="186"/>
      <c r="BV441" s="21"/>
      <c r="BW441" s="23"/>
      <c r="BX441" s="21"/>
      <c r="BY441" s="44"/>
      <c r="BZ441" s="23"/>
      <c r="CE441" s="186"/>
      <c r="CF441" s="186"/>
      <c r="CG441" s="186"/>
      <c r="CH441" s="186"/>
    </row>
    <row r="442" spans="1:86" s="16" customFormat="1" x14ac:dyDescent="0.2">
      <c r="A442" s="21"/>
      <c r="B442" s="19"/>
      <c r="E442" s="21"/>
      <c r="M442" s="186"/>
      <c r="S442" s="18"/>
      <c r="T442" s="17"/>
      <c r="U442" s="18"/>
      <c r="V442" s="30"/>
      <c r="W442" s="30"/>
      <c r="X442" s="18"/>
      <c r="Y442" s="18"/>
      <c r="Z442" s="18"/>
      <c r="AA442" s="186"/>
      <c r="AB442" s="186"/>
      <c r="AC442" s="295"/>
      <c r="AD442" s="186"/>
      <c r="AE442" s="18"/>
      <c r="AF442" s="18"/>
      <c r="AG442" s="41"/>
      <c r="AH442" s="13"/>
      <c r="AM442" s="21"/>
      <c r="AN442" s="295"/>
      <c r="AV442" s="22"/>
      <c r="AW442" s="21"/>
      <c r="AX442" s="21"/>
      <c r="BB442" s="186"/>
      <c r="BC442" s="186"/>
      <c r="BD442" s="186"/>
      <c r="BE442" s="186"/>
      <c r="BI442" s="21"/>
      <c r="BR442" s="186"/>
      <c r="BS442" s="186"/>
      <c r="BT442" s="186"/>
      <c r="BU442" s="186"/>
      <c r="BV442" s="21"/>
      <c r="BW442" s="23"/>
      <c r="BX442" s="21"/>
      <c r="BY442" s="44"/>
      <c r="BZ442" s="23"/>
      <c r="CE442" s="186"/>
      <c r="CF442" s="186"/>
      <c r="CG442" s="186"/>
      <c r="CH442" s="186"/>
    </row>
    <row r="443" spans="1:86" s="16" customFormat="1" x14ac:dyDescent="0.2">
      <c r="A443" s="21"/>
      <c r="B443" s="19"/>
      <c r="E443" s="21"/>
      <c r="M443" s="186"/>
      <c r="S443" s="18"/>
      <c r="T443" s="17"/>
      <c r="U443" s="18"/>
      <c r="V443" s="30"/>
      <c r="W443" s="30"/>
      <c r="X443" s="18"/>
      <c r="Y443" s="18"/>
      <c r="Z443" s="18"/>
      <c r="AA443" s="186"/>
      <c r="AB443" s="186"/>
      <c r="AC443" s="295"/>
      <c r="AD443" s="186"/>
      <c r="AE443" s="18"/>
      <c r="AF443" s="18"/>
      <c r="AG443" s="41"/>
      <c r="AH443" s="13"/>
      <c r="AM443" s="21"/>
      <c r="AN443" s="295"/>
      <c r="AV443" s="22"/>
      <c r="AW443" s="21"/>
      <c r="AX443" s="21"/>
      <c r="BB443" s="186"/>
      <c r="BC443" s="186"/>
      <c r="BD443" s="186"/>
      <c r="BE443" s="186"/>
      <c r="BI443" s="21"/>
      <c r="BR443" s="186"/>
      <c r="BS443" s="186"/>
      <c r="BT443" s="186"/>
      <c r="BU443" s="186"/>
      <c r="BV443" s="21"/>
      <c r="BW443" s="23"/>
      <c r="BX443" s="21"/>
      <c r="BY443" s="44"/>
      <c r="BZ443" s="23"/>
      <c r="CE443" s="186"/>
      <c r="CF443" s="186"/>
      <c r="CG443" s="186"/>
      <c r="CH443" s="186"/>
    </row>
    <row r="444" spans="1:86" s="16" customFormat="1" x14ac:dyDescent="0.2">
      <c r="A444" s="21"/>
      <c r="B444" s="19"/>
      <c r="E444" s="21"/>
      <c r="M444" s="186"/>
      <c r="S444" s="18"/>
      <c r="T444" s="17"/>
      <c r="U444" s="18"/>
      <c r="V444" s="30"/>
      <c r="W444" s="30"/>
      <c r="X444" s="18"/>
      <c r="Y444" s="18"/>
      <c r="Z444" s="18"/>
      <c r="AA444" s="186"/>
      <c r="AB444" s="186"/>
      <c r="AC444" s="295"/>
      <c r="AD444" s="186"/>
      <c r="AE444" s="18"/>
      <c r="AF444" s="18"/>
      <c r="AG444" s="41"/>
      <c r="AH444" s="13"/>
      <c r="AM444" s="21"/>
      <c r="AN444" s="295"/>
      <c r="AV444" s="22"/>
      <c r="AW444" s="21"/>
      <c r="AX444" s="21"/>
      <c r="BB444" s="186"/>
      <c r="BC444" s="186"/>
      <c r="BD444" s="186"/>
      <c r="BE444" s="186"/>
      <c r="BI444" s="21"/>
      <c r="BR444" s="186"/>
      <c r="BS444" s="186"/>
      <c r="BT444" s="186"/>
      <c r="BU444" s="186"/>
      <c r="BV444" s="21"/>
      <c r="BW444" s="23"/>
      <c r="BX444" s="21"/>
      <c r="BY444" s="44"/>
      <c r="BZ444" s="23"/>
      <c r="CE444" s="186"/>
      <c r="CF444" s="186"/>
      <c r="CG444" s="186"/>
      <c r="CH444" s="186"/>
    </row>
    <row r="445" spans="1:86" s="16" customFormat="1" x14ac:dyDescent="0.2">
      <c r="A445" s="21"/>
      <c r="B445" s="19"/>
      <c r="E445" s="21"/>
      <c r="M445" s="186"/>
      <c r="S445" s="18"/>
      <c r="T445" s="17"/>
      <c r="U445" s="18"/>
      <c r="V445" s="30"/>
      <c r="W445" s="30"/>
      <c r="X445" s="18"/>
      <c r="Y445" s="18"/>
      <c r="Z445" s="18"/>
      <c r="AA445" s="186"/>
      <c r="AB445" s="186"/>
      <c r="AC445" s="295"/>
      <c r="AD445" s="186"/>
      <c r="AE445" s="18"/>
      <c r="AF445" s="18"/>
      <c r="AG445" s="41"/>
      <c r="AH445" s="13"/>
      <c r="AM445" s="21"/>
      <c r="AN445" s="295"/>
      <c r="AV445" s="22"/>
      <c r="AW445" s="21"/>
      <c r="AX445" s="21"/>
      <c r="BB445" s="186"/>
      <c r="BC445" s="186"/>
      <c r="BD445" s="186"/>
      <c r="BE445" s="186"/>
      <c r="BI445" s="21"/>
      <c r="BR445" s="186"/>
      <c r="BS445" s="186"/>
      <c r="BT445" s="186"/>
      <c r="BU445" s="186"/>
      <c r="BV445" s="21"/>
      <c r="BW445" s="23"/>
      <c r="BX445" s="21"/>
      <c r="BY445" s="44"/>
      <c r="BZ445" s="23"/>
      <c r="CE445" s="186"/>
      <c r="CF445" s="186"/>
      <c r="CG445" s="186"/>
      <c r="CH445" s="186"/>
    </row>
    <row r="446" spans="1:86" s="16" customFormat="1" x14ac:dyDescent="0.2">
      <c r="A446" s="21"/>
      <c r="B446" s="19"/>
      <c r="E446" s="21"/>
      <c r="M446" s="186"/>
      <c r="S446" s="18"/>
      <c r="T446" s="17"/>
      <c r="U446" s="18"/>
      <c r="V446" s="30"/>
      <c r="W446" s="30"/>
      <c r="X446" s="18"/>
      <c r="Y446" s="18"/>
      <c r="Z446" s="18"/>
      <c r="AA446" s="186"/>
      <c r="AB446" s="186"/>
      <c r="AC446" s="295"/>
      <c r="AD446" s="186"/>
      <c r="AE446" s="18"/>
      <c r="AF446" s="18"/>
      <c r="AG446" s="41"/>
      <c r="AH446" s="13"/>
      <c r="AM446" s="21"/>
      <c r="AN446" s="295"/>
      <c r="AV446" s="22"/>
      <c r="AW446" s="21"/>
      <c r="AX446" s="21"/>
      <c r="BB446" s="186"/>
      <c r="BC446" s="186"/>
      <c r="BD446" s="186"/>
      <c r="BE446" s="186"/>
      <c r="BI446" s="21"/>
      <c r="BR446" s="186"/>
      <c r="BS446" s="186"/>
      <c r="BT446" s="186"/>
      <c r="BU446" s="186"/>
      <c r="BV446" s="21"/>
      <c r="BW446" s="23"/>
      <c r="BX446" s="21"/>
      <c r="BY446" s="44"/>
      <c r="BZ446" s="23"/>
      <c r="CE446" s="186"/>
      <c r="CF446" s="186"/>
      <c r="CG446" s="186"/>
      <c r="CH446" s="186"/>
    </row>
    <row r="447" spans="1:86" s="16" customFormat="1" x14ac:dyDescent="0.2">
      <c r="A447" s="21"/>
      <c r="B447" s="19"/>
      <c r="E447" s="21"/>
      <c r="M447" s="186"/>
      <c r="S447" s="18"/>
      <c r="T447" s="17"/>
      <c r="U447" s="18"/>
      <c r="V447" s="30"/>
      <c r="W447" s="30"/>
      <c r="X447" s="18"/>
      <c r="Y447" s="18"/>
      <c r="Z447" s="18"/>
      <c r="AA447" s="186"/>
      <c r="AB447" s="186"/>
      <c r="AC447" s="295"/>
      <c r="AD447" s="186"/>
      <c r="AE447" s="18"/>
      <c r="AF447" s="18"/>
      <c r="AG447" s="41"/>
      <c r="AH447" s="13"/>
      <c r="AM447" s="21"/>
      <c r="AN447" s="295"/>
      <c r="AV447" s="22"/>
      <c r="AW447" s="21"/>
      <c r="AX447" s="21"/>
      <c r="BB447" s="186"/>
      <c r="BC447" s="186"/>
      <c r="BD447" s="186"/>
      <c r="BE447" s="186"/>
      <c r="BI447" s="21"/>
      <c r="BR447" s="186"/>
      <c r="BS447" s="186"/>
      <c r="BT447" s="186"/>
      <c r="BU447" s="186"/>
      <c r="BV447" s="21"/>
      <c r="BW447" s="23"/>
      <c r="BX447" s="21"/>
      <c r="BY447" s="44"/>
      <c r="BZ447" s="23"/>
      <c r="CE447" s="186"/>
      <c r="CF447" s="186"/>
      <c r="CG447" s="186"/>
      <c r="CH447" s="186"/>
    </row>
    <row r="448" spans="1:86" s="16" customFormat="1" x14ac:dyDescent="0.2">
      <c r="A448" s="21"/>
      <c r="B448" s="19"/>
      <c r="E448" s="21"/>
      <c r="M448" s="186"/>
      <c r="S448" s="18"/>
      <c r="T448" s="17"/>
      <c r="U448" s="18"/>
      <c r="V448" s="30"/>
      <c r="W448" s="30"/>
      <c r="X448" s="18"/>
      <c r="Y448" s="18"/>
      <c r="Z448" s="18"/>
      <c r="AA448" s="186"/>
      <c r="AB448" s="186"/>
      <c r="AC448" s="295"/>
      <c r="AD448" s="186"/>
      <c r="AE448" s="18"/>
      <c r="AF448" s="18"/>
      <c r="AG448" s="41"/>
      <c r="AH448" s="13"/>
      <c r="AM448" s="21"/>
      <c r="AN448" s="295"/>
      <c r="AV448" s="22"/>
      <c r="AW448" s="21"/>
      <c r="AX448" s="21"/>
      <c r="BB448" s="186"/>
      <c r="BC448" s="186"/>
      <c r="BD448" s="186"/>
      <c r="BE448" s="186"/>
      <c r="BI448" s="21"/>
      <c r="BR448" s="186"/>
      <c r="BS448" s="186"/>
      <c r="BT448" s="186"/>
      <c r="BU448" s="186"/>
      <c r="BV448" s="21"/>
      <c r="BW448" s="23"/>
      <c r="BX448" s="21"/>
      <c r="BY448" s="44"/>
      <c r="BZ448" s="23"/>
      <c r="CE448" s="186"/>
      <c r="CF448" s="186"/>
      <c r="CG448" s="186"/>
      <c r="CH448" s="186"/>
    </row>
    <row r="449" spans="1:86" s="16" customFormat="1" x14ac:dyDescent="0.2">
      <c r="A449" s="21"/>
      <c r="B449" s="19"/>
      <c r="E449" s="21"/>
      <c r="M449" s="186"/>
      <c r="S449" s="18"/>
      <c r="T449" s="17"/>
      <c r="U449" s="18"/>
      <c r="V449" s="30"/>
      <c r="W449" s="30"/>
      <c r="X449" s="18"/>
      <c r="Y449" s="18"/>
      <c r="Z449" s="18"/>
      <c r="AA449" s="186"/>
      <c r="AB449" s="186"/>
      <c r="AC449" s="295"/>
      <c r="AD449" s="186"/>
      <c r="AE449" s="18"/>
      <c r="AF449" s="18"/>
      <c r="AG449" s="41"/>
      <c r="AH449" s="13"/>
      <c r="AM449" s="21"/>
      <c r="AN449" s="295"/>
      <c r="AV449" s="22"/>
      <c r="AW449" s="21"/>
      <c r="AX449" s="21"/>
      <c r="BB449" s="186"/>
      <c r="BC449" s="186"/>
      <c r="BD449" s="186"/>
      <c r="BE449" s="186"/>
      <c r="BI449" s="21"/>
      <c r="BR449" s="186"/>
      <c r="BS449" s="186"/>
      <c r="BT449" s="186"/>
      <c r="BU449" s="186"/>
      <c r="BV449" s="21"/>
      <c r="BW449" s="23"/>
      <c r="BX449" s="21"/>
      <c r="BY449" s="44"/>
      <c r="BZ449" s="23"/>
      <c r="CE449" s="186"/>
      <c r="CF449" s="186"/>
      <c r="CG449" s="186"/>
      <c r="CH449" s="186"/>
    </row>
    <row r="450" spans="1:86" s="16" customFormat="1" x14ac:dyDescent="0.2">
      <c r="A450" s="21"/>
      <c r="B450" s="19"/>
      <c r="E450" s="21"/>
      <c r="M450" s="186"/>
      <c r="S450" s="18"/>
      <c r="T450" s="17"/>
      <c r="U450" s="18"/>
      <c r="V450" s="30"/>
      <c r="W450" s="30"/>
      <c r="X450" s="18"/>
      <c r="Y450" s="18"/>
      <c r="Z450" s="18"/>
      <c r="AA450" s="186"/>
      <c r="AB450" s="186"/>
      <c r="AC450" s="295"/>
      <c r="AD450" s="186"/>
      <c r="AE450" s="18"/>
      <c r="AF450" s="18"/>
      <c r="AG450" s="41"/>
      <c r="AH450" s="13"/>
      <c r="AM450" s="21"/>
      <c r="AN450" s="295"/>
      <c r="AV450" s="22"/>
      <c r="AW450" s="21"/>
      <c r="AX450" s="21"/>
      <c r="BB450" s="186"/>
      <c r="BC450" s="186"/>
      <c r="BD450" s="186"/>
      <c r="BE450" s="186"/>
      <c r="BI450" s="21"/>
      <c r="BR450" s="186"/>
      <c r="BS450" s="186"/>
      <c r="BT450" s="186"/>
      <c r="BU450" s="186"/>
      <c r="BV450" s="21"/>
      <c r="BW450" s="23"/>
      <c r="BX450" s="21"/>
      <c r="BY450" s="44"/>
      <c r="BZ450" s="23"/>
      <c r="CE450" s="186"/>
      <c r="CF450" s="186"/>
      <c r="CG450" s="186"/>
      <c r="CH450" s="186"/>
    </row>
    <row r="451" spans="1:86" s="16" customFormat="1" x14ac:dyDescent="0.2">
      <c r="A451" s="21"/>
      <c r="B451" s="19"/>
      <c r="E451" s="21"/>
      <c r="M451" s="186"/>
      <c r="S451" s="18"/>
      <c r="T451" s="17"/>
      <c r="U451" s="18"/>
      <c r="V451" s="30"/>
      <c r="W451" s="30"/>
      <c r="X451" s="18"/>
      <c r="Y451" s="18"/>
      <c r="Z451" s="18"/>
      <c r="AA451" s="186"/>
      <c r="AB451" s="186"/>
      <c r="AC451" s="295"/>
      <c r="AD451" s="186"/>
      <c r="AE451" s="18"/>
      <c r="AF451" s="18"/>
      <c r="AG451" s="41"/>
      <c r="AH451" s="13"/>
      <c r="AM451" s="21"/>
      <c r="AN451" s="295"/>
      <c r="AV451" s="22"/>
      <c r="AW451" s="21"/>
      <c r="AX451" s="21"/>
      <c r="BB451" s="186"/>
      <c r="BC451" s="186"/>
      <c r="BD451" s="186"/>
      <c r="BE451" s="186"/>
      <c r="BI451" s="21"/>
      <c r="BR451" s="186"/>
      <c r="BS451" s="186"/>
      <c r="BT451" s="186"/>
      <c r="BU451" s="186"/>
      <c r="BV451" s="21"/>
      <c r="BW451" s="23"/>
      <c r="BX451" s="21"/>
      <c r="BY451" s="44"/>
      <c r="BZ451" s="23"/>
      <c r="CE451" s="186"/>
      <c r="CF451" s="186"/>
      <c r="CG451" s="186"/>
      <c r="CH451" s="186"/>
    </row>
    <row r="452" spans="1:86" s="16" customFormat="1" x14ac:dyDescent="0.2">
      <c r="A452" s="21"/>
      <c r="B452" s="19"/>
      <c r="E452" s="21"/>
      <c r="M452" s="186"/>
      <c r="S452" s="18"/>
      <c r="T452" s="17"/>
      <c r="U452" s="18"/>
      <c r="V452" s="30"/>
      <c r="W452" s="30"/>
      <c r="X452" s="18"/>
      <c r="Y452" s="18"/>
      <c r="Z452" s="18"/>
      <c r="AA452" s="186"/>
      <c r="AB452" s="186"/>
      <c r="AC452" s="295"/>
      <c r="AD452" s="186"/>
      <c r="AE452" s="18"/>
      <c r="AF452" s="18"/>
      <c r="AG452" s="41"/>
      <c r="AH452" s="13"/>
      <c r="AM452" s="21"/>
      <c r="AN452" s="295"/>
      <c r="AV452" s="22"/>
      <c r="AW452" s="21"/>
      <c r="AX452" s="21"/>
      <c r="BB452" s="186"/>
      <c r="BC452" s="186"/>
      <c r="BD452" s="186"/>
      <c r="BE452" s="186"/>
      <c r="BI452" s="21"/>
      <c r="BR452" s="186"/>
      <c r="BS452" s="186"/>
      <c r="BT452" s="186"/>
      <c r="BU452" s="186"/>
      <c r="BV452" s="21"/>
      <c r="BW452" s="23"/>
      <c r="BX452" s="21"/>
      <c r="BY452" s="44"/>
      <c r="BZ452" s="23"/>
      <c r="CE452" s="186"/>
      <c r="CF452" s="186"/>
      <c r="CG452" s="186"/>
      <c r="CH452" s="186"/>
    </row>
    <row r="453" spans="1:86" s="16" customFormat="1" x14ac:dyDescent="0.2">
      <c r="A453" s="21"/>
      <c r="B453" s="19"/>
      <c r="E453" s="21"/>
      <c r="M453" s="186"/>
      <c r="S453" s="18"/>
      <c r="T453" s="17"/>
      <c r="U453" s="18"/>
      <c r="V453" s="30"/>
      <c r="W453" s="30"/>
      <c r="X453" s="18"/>
      <c r="Y453" s="18"/>
      <c r="Z453" s="18"/>
      <c r="AA453" s="186"/>
      <c r="AB453" s="186"/>
      <c r="AC453" s="295"/>
      <c r="AD453" s="186"/>
      <c r="AE453" s="18"/>
      <c r="AF453" s="18"/>
      <c r="AG453" s="41"/>
      <c r="AH453" s="13"/>
      <c r="AM453" s="21"/>
      <c r="AN453" s="295"/>
      <c r="AV453" s="22"/>
      <c r="AW453" s="21"/>
      <c r="AX453" s="21"/>
      <c r="BB453" s="186"/>
      <c r="BC453" s="186"/>
      <c r="BD453" s="186"/>
      <c r="BE453" s="186"/>
      <c r="BI453" s="21"/>
      <c r="BR453" s="186"/>
      <c r="BS453" s="186"/>
      <c r="BT453" s="186"/>
      <c r="BU453" s="186"/>
      <c r="BV453" s="21"/>
      <c r="BW453" s="23"/>
      <c r="BX453" s="21"/>
      <c r="BY453" s="44"/>
      <c r="BZ453" s="23"/>
      <c r="CE453" s="186"/>
      <c r="CF453" s="186"/>
      <c r="CG453" s="186"/>
      <c r="CH453" s="186"/>
    </row>
    <row r="454" spans="1:86" s="16" customFormat="1" x14ac:dyDescent="0.2">
      <c r="A454" s="21"/>
      <c r="B454" s="19"/>
      <c r="E454" s="21"/>
      <c r="M454" s="186"/>
      <c r="S454" s="18"/>
      <c r="T454" s="17"/>
      <c r="U454" s="18"/>
      <c r="V454" s="30"/>
      <c r="W454" s="30"/>
      <c r="X454" s="18"/>
      <c r="Y454" s="18"/>
      <c r="Z454" s="18"/>
      <c r="AA454" s="186"/>
      <c r="AB454" s="186"/>
      <c r="AC454" s="295"/>
      <c r="AD454" s="186"/>
      <c r="AE454" s="18"/>
      <c r="AF454" s="18"/>
      <c r="AG454" s="41"/>
      <c r="AH454" s="13"/>
      <c r="AM454" s="21"/>
      <c r="AN454" s="295"/>
      <c r="AV454" s="22"/>
      <c r="AW454" s="21"/>
      <c r="AX454" s="21"/>
      <c r="BB454" s="186"/>
      <c r="BC454" s="186"/>
      <c r="BD454" s="186"/>
      <c r="BE454" s="186"/>
      <c r="BI454" s="21"/>
      <c r="BR454" s="186"/>
      <c r="BS454" s="186"/>
      <c r="BT454" s="186"/>
      <c r="BU454" s="186"/>
      <c r="BV454" s="21"/>
      <c r="BW454" s="23"/>
      <c r="BX454" s="21"/>
      <c r="BY454" s="44"/>
      <c r="BZ454" s="23"/>
      <c r="CE454" s="186"/>
      <c r="CF454" s="186"/>
      <c r="CG454" s="186"/>
      <c r="CH454" s="186"/>
    </row>
    <row r="455" spans="1:86" s="16" customFormat="1" x14ac:dyDescent="0.2">
      <c r="A455" s="21"/>
      <c r="B455" s="19"/>
      <c r="E455" s="21"/>
      <c r="M455" s="186"/>
      <c r="S455" s="18"/>
      <c r="T455" s="17"/>
      <c r="U455" s="18"/>
      <c r="V455" s="30"/>
      <c r="W455" s="30"/>
      <c r="X455" s="18"/>
      <c r="Y455" s="18"/>
      <c r="Z455" s="18"/>
      <c r="AA455" s="186"/>
      <c r="AB455" s="186"/>
      <c r="AC455" s="295"/>
      <c r="AD455" s="186"/>
      <c r="AE455" s="18"/>
      <c r="AF455" s="18"/>
      <c r="AG455" s="41"/>
      <c r="AH455" s="13"/>
      <c r="AM455" s="21"/>
      <c r="AN455" s="295"/>
      <c r="AV455" s="22"/>
      <c r="AW455" s="21"/>
      <c r="AX455" s="21"/>
      <c r="BB455" s="186"/>
      <c r="BC455" s="186"/>
      <c r="BD455" s="186"/>
      <c r="BE455" s="186"/>
      <c r="BI455" s="21"/>
      <c r="BR455" s="186"/>
      <c r="BS455" s="186"/>
      <c r="BT455" s="186"/>
      <c r="BU455" s="186"/>
      <c r="BV455" s="21"/>
      <c r="BW455" s="23"/>
      <c r="BX455" s="21"/>
      <c r="BY455" s="44"/>
      <c r="BZ455" s="23"/>
      <c r="CE455" s="186"/>
      <c r="CF455" s="186"/>
      <c r="CG455" s="186"/>
      <c r="CH455" s="186"/>
    </row>
    <row r="456" spans="1:86" s="16" customFormat="1" x14ac:dyDescent="0.2">
      <c r="A456" s="21"/>
      <c r="B456" s="19"/>
      <c r="E456" s="21"/>
      <c r="M456" s="186"/>
      <c r="S456" s="18"/>
      <c r="T456" s="17"/>
      <c r="U456" s="18"/>
      <c r="V456" s="30"/>
      <c r="W456" s="30"/>
      <c r="X456" s="18"/>
      <c r="Y456" s="18"/>
      <c r="Z456" s="18"/>
      <c r="AA456" s="186"/>
      <c r="AB456" s="186"/>
      <c r="AC456" s="295"/>
      <c r="AD456" s="186"/>
      <c r="AE456" s="18"/>
      <c r="AF456" s="18"/>
      <c r="AG456" s="41"/>
      <c r="AH456" s="13"/>
      <c r="AM456" s="21"/>
      <c r="AN456" s="295"/>
      <c r="AV456" s="22"/>
      <c r="AW456" s="21"/>
      <c r="AX456" s="21"/>
      <c r="BB456" s="186"/>
      <c r="BC456" s="186"/>
      <c r="BD456" s="186"/>
      <c r="BE456" s="186"/>
      <c r="BI456" s="21"/>
      <c r="BR456" s="186"/>
      <c r="BS456" s="186"/>
      <c r="BT456" s="186"/>
      <c r="BU456" s="186"/>
      <c r="BV456" s="21"/>
      <c r="BW456" s="23"/>
      <c r="BX456" s="21"/>
      <c r="BY456" s="44"/>
      <c r="BZ456" s="23"/>
      <c r="CE456" s="186"/>
      <c r="CF456" s="186"/>
      <c r="CG456" s="186"/>
      <c r="CH456" s="186"/>
    </row>
    <row r="457" spans="1:86" s="16" customFormat="1" x14ac:dyDescent="0.2">
      <c r="A457" s="21"/>
      <c r="B457" s="19"/>
      <c r="E457" s="21"/>
      <c r="M457" s="186"/>
      <c r="S457" s="18"/>
      <c r="T457" s="17"/>
      <c r="U457" s="18"/>
      <c r="V457" s="30"/>
      <c r="W457" s="30"/>
      <c r="X457" s="18"/>
      <c r="Y457" s="18"/>
      <c r="Z457" s="18"/>
      <c r="AA457" s="186"/>
      <c r="AB457" s="186"/>
      <c r="AC457" s="295"/>
      <c r="AD457" s="186"/>
      <c r="AE457" s="18"/>
      <c r="AF457" s="18"/>
      <c r="AG457" s="41"/>
      <c r="AH457" s="13"/>
      <c r="AM457" s="21"/>
      <c r="AN457" s="295"/>
      <c r="AV457" s="22"/>
      <c r="AW457" s="21"/>
      <c r="AX457" s="21"/>
      <c r="BB457" s="186"/>
      <c r="BC457" s="186"/>
      <c r="BD457" s="186"/>
      <c r="BE457" s="186"/>
      <c r="BI457" s="21"/>
      <c r="BR457" s="186"/>
      <c r="BS457" s="186"/>
      <c r="BT457" s="186"/>
      <c r="BU457" s="186"/>
      <c r="BV457" s="21"/>
      <c r="BW457" s="23"/>
      <c r="BX457" s="21"/>
      <c r="BY457" s="44"/>
      <c r="BZ457" s="23"/>
      <c r="CE457" s="186"/>
      <c r="CF457" s="186"/>
      <c r="CG457" s="186"/>
      <c r="CH457" s="186"/>
    </row>
    <row r="458" spans="1:86" s="16" customFormat="1" x14ac:dyDescent="0.2">
      <c r="A458" s="21"/>
      <c r="B458" s="19"/>
      <c r="E458" s="21"/>
      <c r="M458" s="186"/>
      <c r="S458" s="18"/>
      <c r="T458" s="17"/>
      <c r="U458" s="18"/>
      <c r="V458" s="30"/>
      <c r="W458" s="30"/>
      <c r="X458" s="18"/>
      <c r="Y458" s="18"/>
      <c r="Z458" s="18"/>
      <c r="AA458" s="186"/>
      <c r="AB458" s="186"/>
      <c r="AC458" s="295"/>
      <c r="AD458" s="186"/>
      <c r="AE458" s="18"/>
      <c r="AF458" s="18"/>
      <c r="AG458" s="41"/>
      <c r="AH458" s="13"/>
      <c r="AM458" s="21"/>
      <c r="AN458" s="295"/>
      <c r="AV458" s="22"/>
      <c r="AW458" s="21"/>
      <c r="AX458" s="21"/>
      <c r="BB458" s="186"/>
      <c r="BC458" s="186"/>
      <c r="BD458" s="186"/>
      <c r="BE458" s="186"/>
      <c r="BI458" s="21"/>
      <c r="BR458" s="186"/>
      <c r="BS458" s="186"/>
      <c r="BT458" s="186"/>
      <c r="BU458" s="186"/>
      <c r="BV458" s="21"/>
      <c r="BW458" s="23"/>
      <c r="BX458" s="21"/>
      <c r="BY458" s="44"/>
      <c r="BZ458" s="23"/>
      <c r="CE458" s="186"/>
      <c r="CF458" s="186"/>
      <c r="CG458" s="186"/>
      <c r="CH458" s="186"/>
    </row>
    <row r="459" spans="1:86" s="16" customFormat="1" x14ac:dyDescent="0.2">
      <c r="A459" s="21"/>
      <c r="B459" s="19"/>
      <c r="E459" s="21"/>
      <c r="M459" s="186"/>
      <c r="S459" s="18"/>
      <c r="T459" s="17"/>
      <c r="U459" s="18"/>
      <c r="V459" s="30"/>
      <c r="W459" s="30"/>
      <c r="X459" s="18"/>
      <c r="Y459" s="18"/>
      <c r="Z459" s="18"/>
      <c r="AA459" s="186"/>
      <c r="AB459" s="186"/>
      <c r="AC459" s="295"/>
      <c r="AD459" s="186"/>
      <c r="AE459" s="18"/>
      <c r="AF459" s="18"/>
      <c r="AG459" s="41"/>
      <c r="AH459" s="13"/>
      <c r="AM459" s="21"/>
      <c r="AN459" s="295"/>
      <c r="AV459" s="22"/>
      <c r="AW459" s="21"/>
      <c r="AX459" s="21"/>
      <c r="BB459" s="186"/>
      <c r="BC459" s="186"/>
      <c r="BD459" s="186"/>
      <c r="BE459" s="186"/>
      <c r="BI459" s="21"/>
      <c r="BR459" s="186"/>
      <c r="BS459" s="186"/>
      <c r="BT459" s="186"/>
      <c r="BU459" s="186"/>
      <c r="BV459" s="21"/>
      <c r="BW459" s="23"/>
      <c r="BX459" s="21"/>
      <c r="BY459" s="44"/>
      <c r="BZ459" s="23"/>
      <c r="CE459" s="186"/>
      <c r="CF459" s="186"/>
      <c r="CG459" s="186"/>
      <c r="CH459" s="186"/>
    </row>
    <row r="460" spans="1:86" s="16" customFormat="1" x14ac:dyDescent="0.2">
      <c r="A460" s="21"/>
      <c r="B460" s="19"/>
      <c r="E460" s="21"/>
      <c r="M460" s="186"/>
      <c r="S460" s="18"/>
      <c r="T460" s="17"/>
      <c r="U460" s="18"/>
      <c r="V460" s="30"/>
      <c r="W460" s="30"/>
      <c r="X460" s="18"/>
      <c r="Y460" s="18"/>
      <c r="Z460" s="18"/>
      <c r="AA460" s="186"/>
      <c r="AB460" s="186"/>
      <c r="AC460" s="295"/>
      <c r="AD460" s="186"/>
      <c r="AE460" s="18"/>
      <c r="AF460" s="18"/>
      <c r="AG460" s="41"/>
      <c r="AH460" s="13"/>
      <c r="AM460" s="21"/>
      <c r="AN460" s="295"/>
      <c r="AV460" s="22"/>
      <c r="AW460" s="21"/>
      <c r="AX460" s="21"/>
      <c r="BB460" s="186"/>
      <c r="BC460" s="186"/>
      <c r="BD460" s="186"/>
      <c r="BE460" s="186"/>
      <c r="BI460" s="21"/>
      <c r="BR460" s="186"/>
      <c r="BS460" s="186"/>
      <c r="BT460" s="186"/>
      <c r="BU460" s="186"/>
      <c r="BV460" s="21"/>
      <c r="BW460" s="23"/>
      <c r="BX460" s="21"/>
      <c r="BY460" s="44"/>
      <c r="BZ460" s="23"/>
      <c r="CE460" s="186"/>
      <c r="CF460" s="186"/>
      <c r="CG460" s="186"/>
      <c r="CH460" s="186"/>
    </row>
    <row r="461" spans="1:86" s="16" customFormat="1" x14ac:dyDescent="0.2">
      <c r="A461" s="21"/>
      <c r="B461" s="19"/>
      <c r="E461" s="21"/>
      <c r="M461" s="186"/>
      <c r="S461" s="18"/>
      <c r="T461" s="17"/>
      <c r="U461" s="18"/>
      <c r="V461" s="30"/>
      <c r="W461" s="30"/>
      <c r="X461" s="18"/>
      <c r="Y461" s="18"/>
      <c r="Z461" s="18"/>
      <c r="AA461" s="186"/>
      <c r="AB461" s="186"/>
      <c r="AC461" s="295"/>
      <c r="AD461" s="186"/>
      <c r="AE461" s="18"/>
      <c r="AF461" s="18"/>
      <c r="AG461" s="41"/>
      <c r="AH461" s="13"/>
      <c r="AM461" s="21"/>
      <c r="AN461" s="295"/>
      <c r="AV461" s="22"/>
      <c r="AW461" s="21"/>
      <c r="AX461" s="21"/>
      <c r="BB461" s="186"/>
      <c r="BC461" s="186"/>
      <c r="BD461" s="186"/>
      <c r="BE461" s="186"/>
      <c r="BI461" s="21"/>
      <c r="BR461" s="186"/>
      <c r="BS461" s="186"/>
      <c r="BT461" s="186"/>
      <c r="BU461" s="186"/>
      <c r="BV461" s="21"/>
      <c r="BW461" s="23"/>
      <c r="BX461" s="21"/>
      <c r="BY461" s="44"/>
      <c r="BZ461" s="23"/>
      <c r="CE461" s="186"/>
      <c r="CF461" s="186"/>
      <c r="CG461" s="186"/>
      <c r="CH461" s="186"/>
    </row>
    <row r="462" spans="1:86" s="16" customFormat="1" x14ac:dyDescent="0.2">
      <c r="A462" s="21"/>
      <c r="B462" s="19"/>
      <c r="E462" s="21"/>
      <c r="M462" s="186"/>
      <c r="S462" s="18"/>
      <c r="T462" s="17"/>
      <c r="U462" s="18"/>
      <c r="V462" s="30"/>
      <c r="W462" s="30"/>
      <c r="X462" s="18"/>
      <c r="Y462" s="18"/>
      <c r="Z462" s="18"/>
      <c r="AA462" s="186"/>
      <c r="AB462" s="186"/>
      <c r="AC462" s="295"/>
      <c r="AD462" s="186"/>
      <c r="AE462" s="18"/>
      <c r="AF462" s="18"/>
      <c r="AG462" s="41"/>
      <c r="AH462" s="13"/>
      <c r="AM462" s="21"/>
      <c r="AN462" s="295"/>
      <c r="AV462" s="22"/>
      <c r="AW462" s="21"/>
      <c r="AX462" s="21"/>
      <c r="BB462" s="186"/>
      <c r="BC462" s="186"/>
      <c r="BD462" s="186"/>
      <c r="BE462" s="186"/>
      <c r="BI462" s="21"/>
      <c r="BR462" s="186"/>
      <c r="BS462" s="186"/>
      <c r="BT462" s="186"/>
      <c r="BU462" s="186"/>
      <c r="BV462" s="21"/>
      <c r="BW462" s="23"/>
      <c r="BX462" s="21"/>
      <c r="BY462" s="44"/>
      <c r="BZ462" s="23"/>
      <c r="CE462" s="186"/>
      <c r="CF462" s="186"/>
      <c r="CG462" s="186"/>
      <c r="CH462" s="186"/>
    </row>
    <row r="463" spans="1:86" s="16" customFormat="1" x14ac:dyDescent="0.2">
      <c r="A463" s="21"/>
      <c r="B463" s="19"/>
      <c r="E463" s="21"/>
      <c r="M463" s="186"/>
      <c r="S463" s="18"/>
      <c r="T463" s="17"/>
      <c r="U463" s="18"/>
      <c r="V463" s="30"/>
      <c r="W463" s="30"/>
      <c r="X463" s="18"/>
      <c r="Y463" s="18"/>
      <c r="Z463" s="18"/>
      <c r="AA463" s="186"/>
      <c r="AB463" s="186"/>
      <c r="AC463" s="295"/>
      <c r="AD463" s="186"/>
      <c r="AE463" s="18"/>
      <c r="AF463" s="18"/>
      <c r="AG463" s="41"/>
      <c r="AH463" s="13"/>
      <c r="AM463" s="21"/>
      <c r="AN463" s="295"/>
      <c r="AV463" s="22"/>
      <c r="AW463" s="21"/>
      <c r="AX463" s="21"/>
      <c r="BB463" s="186"/>
      <c r="BC463" s="186"/>
      <c r="BD463" s="186"/>
      <c r="BE463" s="186"/>
      <c r="BI463" s="21"/>
      <c r="BR463" s="186"/>
      <c r="BS463" s="186"/>
      <c r="BT463" s="186"/>
      <c r="BU463" s="186"/>
      <c r="BV463" s="21"/>
      <c r="BW463" s="23"/>
      <c r="BX463" s="21"/>
      <c r="BY463" s="44"/>
      <c r="BZ463" s="23"/>
      <c r="CE463" s="186"/>
      <c r="CF463" s="186"/>
      <c r="CG463" s="186"/>
      <c r="CH463" s="186"/>
    </row>
    <row r="464" spans="1:86" s="16" customFormat="1" x14ac:dyDescent="0.2">
      <c r="A464" s="21"/>
      <c r="B464" s="19"/>
      <c r="E464" s="21"/>
      <c r="M464" s="186"/>
      <c r="S464" s="18"/>
      <c r="T464" s="17"/>
      <c r="U464" s="18"/>
      <c r="V464" s="30"/>
      <c r="W464" s="30"/>
      <c r="X464" s="18"/>
      <c r="Y464" s="18"/>
      <c r="Z464" s="18"/>
      <c r="AA464" s="186"/>
      <c r="AB464" s="186"/>
      <c r="AC464" s="295"/>
      <c r="AD464" s="186"/>
      <c r="AE464" s="18"/>
      <c r="AF464" s="18"/>
      <c r="AG464" s="41"/>
      <c r="AH464" s="13"/>
      <c r="AM464" s="21"/>
      <c r="AN464" s="295"/>
      <c r="AV464" s="22"/>
      <c r="AW464" s="21"/>
      <c r="AX464" s="21"/>
      <c r="BB464" s="186"/>
      <c r="BC464" s="186"/>
      <c r="BD464" s="186"/>
      <c r="BE464" s="186"/>
      <c r="BI464" s="21"/>
      <c r="BR464" s="186"/>
      <c r="BS464" s="186"/>
      <c r="BT464" s="186"/>
      <c r="BU464" s="186"/>
      <c r="BV464" s="21"/>
      <c r="BW464" s="23"/>
      <c r="BX464" s="21"/>
      <c r="BY464" s="44"/>
      <c r="BZ464" s="23"/>
      <c r="CE464" s="186"/>
      <c r="CF464" s="186"/>
      <c r="CG464" s="186"/>
      <c r="CH464" s="186"/>
    </row>
    <row r="465" spans="1:86" s="16" customFormat="1" x14ac:dyDescent="0.2">
      <c r="A465" s="21"/>
      <c r="B465" s="19"/>
      <c r="E465" s="21"/>
      <c r="M465" s="186"/>
      <c r="S465" s="18"/>
      <c r="T465" s="17"/>
      <c r="U465" s="18"/>
      <c r="V465" s="30"/>
      <c r="W465" s="30"/>
      <c r="X465" s="18"/>
      <c r="Y465" s="18"/>
      <c r="Z465" s="18"/>
      <c r="AA465" s="186"/>
      <c r="AB465" s="186"/>
      <c r="AC465" s="295"/>
      <c r="AD465" s="186"/>
      <c r="AE465" s="18"/>
      <c r="AF465" s="18"/>
      <c r="AG465" s="41"/>
      <c r="AH465" s="13"/>
      <c r="AM465" s="21"/>
      <c r="AN465" s="295"/>
      <c r="AV465" s="22"/>
      <c r="AW465" s="21"/>
      <c r="AX465" s="21"/>
      <c r="BB465" s="186"/>
      <c r="BC465" s="186"/>
      <c r="BD465" s="186"/>
      <c r="BE465" s="186"/>
      <c r="BI465" s="21"/>
      <c r="BR465" s="186"/>
      <c r="BS465" s="186"/>
      <c r="BT465" s="186"/>
      <c r="BU465" s="186"/>
      <c r="BV465" s="21"/>
      <c r="BW465" s="23"/>
      <c r="BX465" s="21"/>
      <c r="BY465" s="44"/>
      <c r="BZ465" s="23"/>
      <c r="CE465" s="186"/>
      <c r="CF465" s="186"/>
      <c r="CG465" s="186"/>
      <c r="CH465" s="186"/>
    </row>
    <row r="466" spans="1:86" s="16" customFormat="1" x14ac:dyDescent="0.2">
      <c r="A466" s="21"/>
      <c r="B466" s="19"/>
      <c r="E466" s="21"/>
      <c r="M466" s="186"/>
      <c r="S466" s="18"/>
      <c r="T466" s="17"/>
      <c r="U466" s="18"/>
      <c r="V466" s="30"/>
      <c r="W466" s="30"/>
      <c r="X466" s="18"/>
      <c r="Y466" s="18"/>
      <c r="Z466" s="18"/>
      <c r="AA466" s="186"/>
      <c r="AB466" s="186"/>
      <c r="AC466" s="295"/>
      <c r="AD466" s="186"/>
      <c r="AE466" s="18"/>
      <c r="AF466" s="18"/>
      <c r="AG466" s="41"/>
      <c r="AH466" s="13"/>
      <c r="AM466" s="21"/>
      <c r="AN466" s="295"/>
      <c r="AV466" s="22"/>
      <c r="AW466" s="21"/>
      <c r="AX466" s="21"/>
      <c r="BB466" s="186"/>
      <c r="BC466" s="186"/>
      <c r="BD466" s="186"/>
      <c r="BE466" s="186"/>
      <c r="BI466" s="21"/>
      <c r="BR466" s="186"/>
      <c r="BS466" s="186"/>
      <c r="BT466" s="186"/>
      <c r="BU466" s="186"/>
      <c r="BV466" s="21"/>
      <c r="BW466" s="23"/>
      <c r="BX466" s="21"/>
      <c r="BY466" s="44"/>
      <c r="BZ466" s="23"/>
      <c r="CE466" s="186"/>
      <c r="CF466" s="186"/>
      <c r="CG466" s="186"/>
      <c r="CH466" s="186"/>
    </row>
    <row r="467" spans="1:86" s="16" customFormat="1" x14ac:dyDescent="0.2">
      <c r="A467" s="21"/>
      <c r="B467" s="19"/>
      <c r="E467" s="21"/>
      <c r="M467" s="186"/>
      <c r="S467" s="18"/>
      <c r="T467" s="17"/>
      <c r="U467" s="18"/>
      <c r="V467" s="30"/>
      <c r="W467" s="30"/>
      <c r="X467" s="18"/>
      <c r="Y467" s="18"/>
      <c r="Z467" s="18"/>
      <c r="AA467" s="186"/>
      <c r="AB467" s="186"/>
      <c r="AC467" s="295"/>
      <c r="AD467" s="186"/>
      <c r="AE467" s="18"/>
      <c r="AF467" s="18"/>
      <c r="AG467" s="41"/>
      <c r="AH467" s="13"/>
      <c r="AM467" s="21"/>
      <c r="AN467" s="295"/>
      <c r="AV467" s="22"/>
      <c r="AW467" s="21"/>
      <c r="AX467" s="21"/>
      <c r="BB467" s="186"/>
      <c r="BC467" s="186"/>
      <c r="BD467" s="186"/>
      <c r="BE467" s="186"/>
      <c r="BI467" s="21"/>
      <c r="BR467" s="186"/>
      <c r="BS467" s="186"/>
      <c r="BT467" s="186"/>
      <c r="BU467" s="186"/>
      <c r="BV467" s="21"/>
      <c r="BW467" s="23"/>
      <c r="BX467" s="21"/>
      <c r="BY467" s="44"/>
      <c r="BZ467" s="23"/>
      <c r="CE467" s="186"/>
      <c r="CF467" s="186"/>
      <c r="CG467" s="186"/>
      <c r="CH467" s="186"/>
    </row>
    <row r="468" spans="1:86" s="16" customFormat="1" x14ac:dyDescent="0.2">
      <c r="A468" s="21"/>
      <c r="B468" s="19"/>
      <c r="E468" s="21"/>
      <c r="M468" s="186"/>
      <c r="S468" s="18"/>
      <c r="T468" s="17"/>
      <c r="U468" s="18"/>
      <c r="V468" s="30"/>
      <c r="W468" s="30"/>
      <c r="X468" s="18"/>
      <c r="Y468" s="18"/>
      <c r="Z468" s="18"/>
      <c r="AA468" s="186"/>
      <c r="AB468" s="186"/>
      <c r="AC468" s="295"/>
      <c r="AD468" s="186"/>
      <c r="AE468" s="18"/>
      <c r="AF468" s="18"/>
      <c r="AG468" s="41"/>
      <c r="AH468" s="13"/>
      <c r="AM468" s="21"/>
      <c r="AN468" s="295"/>
      <c r="AV468" s="22"/>
      <c r="AW468" s="21"/>
      <c r="AX468" s="21"/>
      <c r="BB468" s="186"/>
      <c r="BC468" s="186"/>
      <c r="BD468" s="186"/>
      <c r="BE468" s="186"/>
      <c r="BI468" s="21"/>
      <c r="BR468" s="186"/>
      <c r="BS468" s="186"/>
      <c r="BT468" s="186"/>
      <c r="BU468" s="186"/>
      <c r="BV468" s="21"/>
      <c r="BW468" s="23"/>
      <c r="BX468" s="21"/>
      <c r="BY468" s="44"/>
      <c r="BZ468" s="23"/>
      <c r="CE468" s="186"/>
      <c r="CF468" s="186"/>
      <c r="CG468" s="186"/>
      <c r="CH468" s="186"/>
    </row>
    <row r="469" spans="1:86" s="16" customFormat="1" x14ac:dyDescent="0.2">
      <c r="A469" s="21"/>
      <c r="B469" s="19"/>
      <c r="E469" s="21"/>
      <c r="M469" s="186"/>
      <c r="S469" s="18"/>
      <c r="T469" s="17"/>
      <c r="U469" s="18"/>
      <c r="V469" s="30"/>
      <c r="W469" s="30"/>
      <c r="X469" s="18"/>
      <c r="Y469" s="18"/>
      <c r="Z469" s="18"/>
      <c r="AA469" s="186"/>
      <c r="AB469" s="186"/>
      <c r="AC469" s="295"/>
      <c r="AD469" s="186"/>
      <c r="AE469" s="18"/>
      <c r="AF469" s="18"/>
      <c r="AG469" s="41"/>
      <c r="AH469" s="13"/>
      <c r="AM469" s="21"/>
      <c r="AN469" s="295"/>
      <c r="AV469" s="22"/>
      <c r="AW469" s="21"/>
      <c r="AX469" s="21"/>
      <c r="BB469" s="186"/>
      <c r="BC469" s="186"/>
      <c r="BD469" s="186"/>
      <c r="BE469" s="186"/>
      <c r="BI469" s="21"/>
      <c r="BR469" s="186"/>
      <c r="BS469" s="186"/>
      <c r="BT469" s="186"/>
      <c r="BU469" s="186"/>
      <c r="BV469" s="21"/>
      <c r="BW469" s="23"/>
      <c r="BX469" s="21"/>
      <c r="BY469" s="44"/>
      <c r="BZ469" s="23"/>
      <c r="CE469" s="186"/>
      <c r="CF469" s="186"/>
      <c r="CG469" s="186"/>
      <c r="CH469" s="186"/>
    </row>
    <row r="470" spans="1:86" s="16" customFormat="1" x14ac:dyDescent="0.2">
      <c r="A470" s="21"/>
      <c r="B470" s="19"/>
      <c r="E470" s="21"/>
      <c r="M470" s="186"/>
      <c r="S470" s="18"/>
      <c r="T470" s="17"/>
      <c r="U470" s="18"/>
      <c r="V470" s="30"/>
      <c r="W470" s="30"/>
      <c r="X470" s="18"/>
      <c r="Y470" s="18"/>
      <c r="Z470" s="18"/>
      <c r="AA470" s="186"/>
      <c r="AB470" s="186"/>
      <c r="AC470" s="295"/>
      <c r="AD470" s="186"/>
      <c r="AE470" s="18"/>
      <c r="AF470" s="18"/>
      <c r="AG470" s="41"/>
      <c r="AH470" s="13"/>
      <c r="AM470" s="21"/>
      <c r="AN470" s="295"/>
      <c r="AV470" s="22"/>
      <c r="AW470" s="21"/>
      <c r="AX470" s="21"/>
      <c r="BB470" s="186"/>
      <c r="BC470" s="186"/>
      <c r="BD470" s="186"/>
      <c r="BE470" s="186"/>
      <c r="BI470" s="21"/>
      <c r="BR470" s="186"/>
      <c r="BS470" s="186"/>
      <c r="BT470" s="186"/>
      <c r="BU470" s="186"/>
      <c r="BV470" s="21"/>
      <c r="BW470" s="23"/>
      <c r="BX470" s="21"/>
      <c r="BY470" s="44"/>
      <c r="BZ470" s="23"/>
      <c r="CE470" s="186"/>
      <c r="CF470" s="186"/>
      <c r="CG470" s="186"/>
      <c r="CH470" s="186"/>
    </row>
    <row r="471" spans="1:86" s="16" customFormat="1" x14ac:dyDescent="0.2">
      <c r="A471" s="21"/>
      <c r="B471" s="19"/>
      <c r="E471" s="21"/>
      <c r="M471" s="186"/>
      <c r="S471" s="18"/>
      <c r="T471" s="17"/>
      <c r="U471" s="18"/>
      <c r="V471" s="30"/>
      <c r="W471" s="30"/>
      <c r="X471" s="18"/>
      <c r="Y471" s="18"/>
      <c r="Z471" s="18"/>
      <c r="AA471" s="186"/>
      <c r="AB471" s="186"/>
      <c r="AC471" s="295"/>
      <c r="AD471" s="186"/>
      <c r="AE471" s="18"/>
      <c r="AF471" s="18"/>
      <c r="AG471" s="41"/>
      <c r="AH471" s="13"/>
      <c r="AM471" s="21"/>
      <c r="AN471" s="295"/>
      <c r="AV471" s="22"/>
      <c r="AW471" s="21"/>
      <c r="AX471" s="21"/>
      <c r="BB471" s="186"/>
      <c r="BC471" s="186"/>
      <c r="BD471" s="186"/>
      <c r="BE471" s="186"/>
      <c r="BI471" s="21"/>
      <c r="BR471" s="186"/>
      <c r="BS471" s="186"/>
      <c r="BT471" s="186"/>
      <c r="BU471" s="186"/>
      <c r="BV471" s="21"/>
      <c r="BW471" s="23"/>
      <c r="BX471" s="21"/>
      <c r="BY471" s="44"/>
      <c r="BZ471" s="23"/>
      <c r="CE471" s="186"/>
      <c r="CF471" s="186"/>
      <c r="CG471" s="186"/>
      <c r="CH471" s="186"/>
    </row>
    <row r="472" spans="1:86" s="16" customFormat="1" x14ac:dyDescent="0.2">
      <c r="A472" s="21"/>
      <c r="B472" s="19"/>
      <c r="E472" s="21"/>
      <c r="M472" s="186"/>
      <c r="S472" s="18"/>
      <c r="T472" s="17"/>
      <c r="U472" s="18"/>
      <c r="V472" s="30"/>
      <c r="W472" s="30"/>
      <c r="X472" s="18"/>
      <c r="Y472" s="18"/>
      <c r="Z472" s="18"/>
      <c r="AA472" s="186"/>
      <c r="AB472" s="186"/>
      <c r="AC472" s="295"/>
      <c r="AD472" s="186"/>
      <c r="AE472" s="18"/>
      <c r="AF472" s="18"/>
      <c r="AG472" s="41"/>
      <c r="AH472" s="13"/>
      <c r="AM472" s="21"/>
      <c r="AN472" s="295"/>
      <c r="AV472" s="22"/>
      <c r="AW472" s="21"/>
      <c r="AX472" s="21"/>
      <c r="BB472" s="186"/>
      <c r="BC472" s="186"/>
      <c r="BD472" s="186"/>
      <c r="BE472" s="186"/>
      <c r="BI472" s="21"/>
      <c r="BR472" s="186"/>
      <c r="BS472" s="186"/>
      <c r="BT472" s="186"/>
      <c r="BU472" s="186"/>
      <c r="BV472" s="21"/>
      <c r="BW472" s="23"/>
      <c r="BX472" s="21"/>
      <c r="BY472" s="44"/>
      <c r="BZ472" s="23"/>
      <c r="CE472" s="186"/>
      <c r="CF472" s="186"/>
      <c r="CG472" s="186"/>
      <c r="CH472" s="186"/>
    </row>
    <row r="473" spans="1:86" s="16" customFormat="1" x14ac:dyDescent="0.2">
      <c r="A473" s="21"/>
      <c r="B473" s="19"/>
      <c r="E473" s="21"/>
      <c r="M473" s="186"/>
      <c r="S473" s="18"/>
      <c r="T473" s="17"/>
      <c r="U473" s="18"/>
      <c r="V473" s="30"/>
      <c r="W473" s="30"/>
      <c r="X473" s="18"/>
      <c r="Y473" s="18"/>
      <c r="Z473" s="18"/>
      <c r="AA473" s="186"/>
      <c r="AB473" s="186"/>
      <c r="AC473" s="295"/>
      <c r="AD473" s="186"/>
      <c r="AE473" s="18"/>
      <c r="AF473" s="18"/>
      <c r="AG473" s="41"/>
      <c r="AH473" s="13"/>
      <c r="AM473" s="21"/>
      <c r="AN473" s="295"/>
      <c r="AV473" s="22"/>
      <c r="AW473" s="21"/>
      <c r="AX473" s="21"/>
      <c r="BB473" s="186"/>
      <c r="BC473" s="186"/>
      <c r="BD473" s="186"/>
      <c r="BE473" s="186"/>
      <c r="BI473" s="21"/>
      <c r="BR473" s="186"/>
      <c r="BS473" s="186"/>
      <c r="BT473" s="186"/>
      <c r="BU473" s="186"/>
      <c r="BV473" s="21"/>
      <c r="BW473" s="23"/>
      <c r="BX473" s="21"/>
      <c r="BY473" s="44"/>
      <c r="BZ473" s="23"/>
      <c r="CE473" s="186"/>
      <c r="CF473" s="186"/>
      <c r="CG473" s="186"/>
      <c r="CH473" s="186"/>
    </row>
    <row r="474" spans="1:86" s="16" customFormat="1" x14ac:dyDescent="0.2">
      <c r="A474" s="21"/>
      <c r="B474" s="19"/>
      <c r="E474" s="21"/>
      <c r="M474" s="186"/>
      <c r="S474" s="18"/>
      <c r="T474" s="17"/>
      <c r="U474" s="18"/>
      <c r="V474" s="30"/>
      <c r="W474" s="30"/>
      <c r="X474" s="18"/>
      <c r="Y474" s="18"/>
      <c r="Z474" s="18"/>
      <c r="AA474" s="186"/>
      <c r="AB474" s="186"/>
      <c r="AC474" s="295"/>
      <c r="AD474" s="186"/>
      <c r="AE474" s="18"/>
      <c r="AF474" s="18"/>
      <c r="AG474" s="41"/>
      <c r="AH474" s="13"/>
      <c r="AM474" s="21"/>
      <c r="AN474" s="295"/>
      <c r="AV474" s="22"/>
      <c r="AW474" s="21"/>
      <c r="AX474" s="21"/>
      <c r="BB474" s="186"/>
      <c r="BC474" s="186"/>
      <c r="BD474" s="186"/>
      <c r="BE474" s="186"/>
      <c r="BI474" s="21"/>
      <c r="BR474" s="186"/>
      <c r="BS474" s="186"/>
      <c r="BT474" s="186"/>
      <c r="BU474" s="186"/>
      <c r="BV474" s="21"/>
      <c r="BW474" s="23"/>
      <c r="BX474" s="21"/>
      <c r="BY474" s="44"/>
      <c r="BZ474" s="23"/>
      <c r="CE474" s="186"/>
      <c r="CF474" s="186"/>
      <c r="CG474" s="186"/>
      <c r="CH474" s="186"/>
    </row>
    <row r="475" spans="1:86" s="16" customFormat="1" x14ac:dyDescent="0.2">
      <c r="A475" s="21"/>
      <c r="B475" s="19"/>
      <c r="E475" s="21"/>
      <c r="M475" s="186"/>
      <c r="S475" s="18"/>
      <c r="T475" s="17"/>
      <c r="U475" s="18"/>
      <c r="V475" s="30"/>
      <c r="W475" s="30"/>
      <c r="X475" s="18"/>
      <c r="Y475" s="18"/>
      <c r="Z475" s="18"/>
      <c r="AA475" s="186"/>
      <c r="AB475" s="186"/>
      <c r="AC475" s="295"/>
      <c r="AD475" s="186"/>
      <c r="AE475" s="18"/>
      <c r="AF475" s="18"/>
      <c r="AG475" s="41"/>
      <c r="AH475" s="13"/>
      <c r="AM475" s="21"/>
      <c r="AN475" s="295"/>
      <c r="AV475" s="22"/>
      <c r="AW475" s="21"/>
      <c r="AX475" s="21"/>
      <c r="BB475" s="186"/>
      <c r="BC475" s="186"/>
      <c r="BD475" s="186"/>
      <c r="BE475" s="186"/>
      <c r="BI475" s="21"/>
      <c r="BR475" s="186"/>
      <c r="BS475" s="186"/>
      <c r="BT475" s="186"/>
      <c r="BU475" s="186"/>
      <c r="BV475" s="21"/>
      <c r="BW475" s="23"/>
      <c r="BX475" s="21"/>
      <c r="BY475" s="44"/>
      <c r="BZ475" s="23"/>
      <c r="CE475" s="186"/>
      <c r="CF475" s="186"/>
      <c r="CG475" s="186"/>
      <c r="CH475" s="186"/>
    </row>
    <row r="476" spans="1:86" s="16" customFormat="1" x14ac:dyDescent="0.2">
      <c r="A476" s="21"/>
      <c r="B476" s="19"/>
      <c r="E476" s="21"/>
      <c r="M476" s="186"/>
      <c r="S476" s="18"/>
      <c r="T476" s="17"/>
      <c r="U476" s="18"/>
      <c r="V476" s="30"/>
      <c r="W476" s="30"/>
      <c r="X476" s="18"/>
      <c r="Y476" s="18"/>
      <c r="Z476" s="18"/>
      <c r="AA476" s="186"/>
      <c r="AB476" s="186"/>
      <c r="AC476" s="295"/>
      <c r="AD476" s="186"/>
      <c r="AE476" s="18"/>
      <c r="AF476" s="18"/>
      <c r="AG476" s="41"/>
      <c r="AH476" s="13"/>
      <c r="AM476" s="21"/>
      <c r="AN476" s="295"/>
      <c r="AV476" s="22"/>
      <c r="AW476" s="21"/>
      <c r="AX476" s="21"/>
      <c r="BB476" s="186"/>
      <c r="BC476" s="186"/>
      <c r="BD476" s="186"/>
      <c r="BE476" s="186"/>
      <c r="BI476" s="21"/>
      <c r="BR476" s="186"/>
      <c r="BS476" s="186"/>
      <c r="BT476" s="186"/>
      <c r="BU476" s="186"/>
      <c r="BV476" s="21"/>
      <c r="BW476" s="23"/>
      <c r="BX476" s="21"/>
      <c r="BY476" s="44"/>
      <c r="BZ476" s="23"/>
      <c r="CE476" s="186"/>
      <c r="CF476" s="186"/>
      <c r="CG476" s="186"/>
      <c r="CH476" s="186"/>
    </row>
    <row r="477" spans="1:86" s="16" customFormat="1" x14ac:dyDescent="0.2">
      <c r="A477" s="21"/>
      <c r="B477" s="19"/>
      <c r="E477" s="21"/>
      <c r="M477" s="186"/>
      <c r="S477" s="18"/>
      <c r="T477" s="17"/>
      <c r="U477" s="18"/>
      <c r="V477" s="30"/>
      <c r="W477" s="30"/>
      <c r="X477" s="18"/>
      <c r="Y477" s="18"/>
      <c r="Z477" s="18"/>
      <c r="AA477" s="186"/>
      <c r="AB477" s="186"/>
      <c r="AC477" s="295"/>
      <c r="AD477" s="186"/>
      <c r="AE477" s="18"/>
      <c r="AF477" s="18"/>
      <c r="AG477" s="41"/>
      <c r="AH477" s="13"/>
      <c r="AM477" s="21"/>
      <c r="AN477" s="295"/>
      <c r="AV477" s="22"/>
      <c r="AW477" s="21"/>
      <c r="AX477" s="21"/>
      <c r="BB477" s="186"/>
      <c r="BC477" s="186"/>
      <c r="BD477" s="186"/>
      <c r="BE477" s="186"/>
      <c r="BI477" s="21"/>
      <c r="BR477" s="186"/>
      <c r="BS477" s="186"/>
      <c r="BT477" s="186"/>
      <c r="BU477" s="186"/>
      <c r="BV477" s="21"/>
      <c r="BW477" s="23"/>
      <c r="BX477" s="21"/>
      <c r="BY477" s="44"/>
      <c r="BZ477" s="23"/>
      <c r="CE477" s="186"/>
      <c r="CF477" s="186"/>
      <c r="CG477" s="186"/>
      <c r="CH477" s="186"/>
    </row>
    <row r="478" spans="1:86" s="16" customFormat="1" x14ac:dyDescent="0.2">
      <c r="A478" s="21"/>
      <c r="B478" s="19"/>
      <c r="E478" s="21"/>
      <c r="M478" s="186"/>
      <c r="S478" s="18"/>
      <c r="T478" s="17"/>
      <c r="U478" s="18"/>
      <c r="V478" s="30"/>
      <c r="W478" s="30"/>
      <c r="X478" s="18"/>
      <c r="Y478" s="18"/>
      <c r="Z478" s="18"/>
      <c r="AA478" s="186"/>
      <c r="AB478" s="186"/>
      <c r="AC478" s="295"/>
      <c r="AD478" s="186"/>
      <c r="AE478" s="18"/>
      <c r="AF478" s="18"/>
      <c r="AG478" s="41"/>
      <c r="AH478" s="13"/>
      <c r="AM478" s="21"/>
      <c r="AN478" s="295"/>
      <c r="AV478" s="22"/>
      <c r="AW478" s="21"/>
      <c r="AX478" s="21"/>
      <c r="BB478" s="186"/>
      <c r="BC478" s="186"/>
      <c r="BD478" s="186"/>
      <c r="BE478" s="186"/>
      <c r="BI478" s="21"/>
      <c r="BR478" s="186"/>
      <c r="BS478" s="186"/>
      <c r="BT478" s="186"/>
      <c r="BU478" s="186"/>
      <c r="BV478" s="21"/>
      <c r="BW478" s="23"/>
      <c r="BX478" s="21"/>
      <c r="BY478" s="44"/>
      <c r="BZ478" s="23"/>
      <c r="CE478" s="186"/>
      <c r="CF478" s="186"/>
      <c r="CG478" s="186"/>
      <c r="CH478" s="186"/>
    </row>
    <row r="479" spans="1:86" s="16" customFormat="1" x14ac:dyDescent="0.2">
      <c r="A479" s="21"/>
      <c r="B479" s="19"/>
      <c r="E479" s="21"/>
      <c r="M479" s="186"/>
      <c r="S479" s="18"/>
      <c r="T479" s="17"/>
      <c r="U479" s="18"/>
      <c r="V479" s="30"/>
      <c r="W479" s="30"/>
      <c r="X479" s="18"/>
      <c r="Y479" s="18"/>
      <c r="Z479" s="18"/>
      <c r="AA479" s="186"/>
      <c r="AB479" s="186"/>
      <c r="AC479" s="295"/>
      <c r="AD479" s="186"/>
      <c r="AE479" s="18"/>
      <c r="AF479" s="18"/>
      <c r="AG479" s="41"/>
      <c r="AH479" s="13"/>
      <c r="AM479" s="21"/>
      <c r="AN479" s="295"/>
      <c r="AV479" s="22"/>
      <c r="AW479" s="21"/>
      <c r="AX479" s="21"/>
      <c r="BB479" s="186"/>
      <c r="BC479" s="186"/>
      <c r="BD479" s="186"/>
      <c r="BE479" s="186"/>
      <c r="BI479" s="21"/>
      <c r="BR479" s="186"/>
      <c r="BS479" s="186"/>
      <c r="BT479" s="186"/>
      <c r="BU479" s="186"/>
      <c r="BV479" s="21"/>
      <c r="BW479" s="23"/>
      <c r="BX479" s="21"/>
      <c r="BY479" s="44"/>
      <c r="BZ479" s="23"/>
      <c r="CE479" s="186"/>
      <c r="CF479" s="186"/>
      <c r="CG479" s="186"/>
      <c r="CH479" s="186"/>
    </row>
    <row r="480" spans="1:86" s="16" customFormat="1" x14ac:dyDescent="0.2">
      <c r="A480" s="21"/>
      <c r="B480" s="19"/>
      <c r="E480" s="21"/>
      <c r="M480" s="186"/>
      <c r="S480" s="18"/>
      <c r="T480" s="17"/>
      <c r="U480" s="18"/>
      <c r="V480" s="30"/>
      <c r="W480" s="30"/>
      <c r="X480" s="18"/>
      <c r="Y480" s="18"/>
      <c r="Z480" s="18"/>
      <c r="AA480" s="186"/>
      <c r="AB480" s="186"/>
      <c r="AC480" s="295"/>
      <c r="AD480" s="186"/>
      <c r="AE480" s="18"/>
      <c r="AF480" s="18"/>
      <c r="AG480" s="41"/>
      <c r="AH480" s="13"/>
      <c r="AM480" s="21"/>
      <c r="AN480" s="295"/>
      <c r="AV480" s="22"/>
      <c r="AW480" s="21"/>
      <c r="AX480" s="21"/>
      <c r="BB480" s="186"/>
      <c r="BC480" s="186"/>
      <c r="BD480" s="186"/>
      <c r="BE480" s="186"/>
      <c r="BI480" s="21"/>
      <c r="BR480" s="186"/>
      <c r="BS480" s="186"/>
      <c r="BT480" s="186"/>
      <c r="BU480" s="186"/>
      <c r="BV480" s="21"/>
      <c r="BW480" s="23"/>
      <c r="BX480" s="21"/>
      <c r="BY480" s="44"/>
      <c r="BZ480" s="23"/>
      <c r="CE480" s="186"/>
      <c r="CF480" s="186"/>
      <c r="CG480" s="186"/>
      <c r="CH480" s="186"/>
    </row>
    <row r="481" spans="1:86" s="16" customFormat="1" x14ac:dyDescent="0.2">
      <c r="A481" s="21"/>
      <c r="B481" s="19"/>
      <c r="E481" s="21"/>
      <c r="M481" s="186"/>
      <c r="S481" s="18"/>
      <c r="T481" s="17"/>
      <c r="U481" s="18"/>
      <c r="V481" s="30"/>
      <c r="W481" s="30"/>
      <c r="X481" s="18"/>
      <c r="Y481" s="18"/>
      <c r="Z481" s="18"/>
      <c r="AA481" s="186"/>
      <c r="AB481" s="186"/>
      <c r="AC481" s="295"/>
      <c r="AD481" s="186"/>
      <c r="AE481" s="18"/>
      <c r="AF481" s="18"/>
      <c r="AG481" s="41"/>
      <c r="AH481" s="13"/>
      <c r="AM481" s="21"/>
      <c r="AN481" s="295"/>
      <c r="AV481" s="22"/>
      <c r="AW481" s="21"/>
      <c r="AX481" s="21"/>
      <c r="BB481" s="186"/>
      <c r="BC481" s="186"/>
      <c r="BD481" s="186"/>
      <c r="BE481" s="186"/>
      <c r="BI481" s="21"/>
      <c r="BR481" s="186"/>
      <c r="BS481" s="186"/>
      <c r="BT481" s="186"/>
      <c r="BU481" s="186"/>
      <c r="BV481" s="21"/>
      <c r="BW481" s="23"/>
      <c r="BX481" s="21"/>
      <c r="BY481" s="44"/>
      <c r="BZ481" s="23"/>
      <c r="CE481" s="186"/>
      <c r="CF481" s="186"/>
      <c r="CG481" s="186"/>
      <c r="CH481" s="186"/>
    </row>
    <row r="482" spans="1:86" s="16" customFormat="1" x14ac:dyDescent="0.2">
      <c r="A482" s="21"/>
      <c r="B482" s="19"/>
      <c r="E482" s="21"/>
      <c r="M482" s="186"/>
      <c r="S482" s="18"/>
      <c r="T482" s="17"/>
      <c r="U482" s="18"/>
      <c r="V482" s="30"/>
      <c r="W482" s="30"/>
      <c r="X482" s="18"/>
      <c r="Y482" s="18"/>
      <c r="Z482" s="18"/>
      <c r="AA482" s="186"/>
      <c r="AB482" s="186"/>
      <c r="AC482" s="295"/>
      <c r="AD482" s="186"/>
      <c r="AE482" s="18"/>
      <c r="AF482" s="18"/>
      <c r="AG482" s="41"/>
      <c r="AH482" s="13"/>
      <c r="AM482" s="21"/>
      <c r="AN482" s="295"/>
      <c r="AV482" s="22"/>
      <c r="AW482" s="21"/>
      <c r="AX482" s="21"/>
      <c r="BB482" s="186"/>
      <c r="BC482" s="186"/>
      <c r="BD482" s="186"/>
      <c r="BE482" s="186"/>
      <c r="BI482" s="21"/>
      <c r="BR482" s="186"/>
      <c r="BS482" s="186"/>
      <c r="BT482" s="186"/>
      <c r="BU482" s="186"/>
      <c r="BV482" s="21"/>
      <c r="BW482" s="23"/>
      <c r="BX482" s="21"/>
      <c r="BY482" s="44"/>
      <c r="BZ482" s="23"/>
      <c r="CE482" s="186"/>
      <c r="CF482" s="186"/>
      <c r="CG482" s="186"/>
      <c r="CH482" s="186"/>
    </row>
    <row r="483" spans="1:86" s="16" customFormat="1" x14ac:dyDescent="0.2">
      <c r="A483" s="21"/>
      <c r="B483" s="19"/>
      <c r="E483" s="21"/>
      <c r="M483" s="186"/>
      <c r="S483" s="18"/>
      <c r="T483" s="17"/>
      <c r="U483" s="18"/>
      <c r="V483" s="30"/>
      <c r="W483" s="30"/>
      <c r="X483" s="18"/>
      <c r="Y483" s="18"/>
      <c r="Z483" s="18"/>
      <c r="AA483" s="186"/>
      <c r="AB483" s="186"/>
      <c r="AC483" s="295"/>
      <c r="AD483" s="186"/>
      <c r="AE483" s="18"/>
      <c r="AF483" s="18"/>
      <c r="AG483" s="41"/>
      <c r="AH483" s="13"/>
      <c r="AM483" s="21"/>
      <c r="AN483" s="295"/>
      <c r="AV483" s="22"/>
      <c r="AW483" s="21"/>
      <c r="AX483" s="21"/>
      <c r="BB483" s="186"/>
      <c r="BC483" s="186"/>
      <c r="BD483" s="186"/>
      <c r="BE483" s="186"/>
      <c r="BI483" s="21"/>
      <c r="BR483" s="186"/>
      <c r="BS483" s="186"/>
      <c r="BT483" s="186"/>
      <c r="BU483" s="186"/>
      <c r="BV483" s="21"/>
      <c r="BW483" s="23"/>
      <c r="BX483" s="21"/>
      <c r="BY483" s="44"/>
      <c r="BZ483" s="23"/>
      <c r="CE483" s="186"/>
      <c r="CF483" s="186"/>
      <c r="CG483" s="186"/>
      <c r="CH483" s="186"/>
    </row>
    <row r="484" spans="1:86" s="16" customFormat="1" x14ac:dyDescent="0.2">
      <c r="A484" s="21"/>
      <c r="B484" s="19"/>
      <c r="E484" s="21"/>
      <c r="M484" s="186"/>
      <c r="S484" s="18"/>
      <c r="T484" s="17"/>
      <c r="U484" s="18"/>
      <c r="V484" s="30"/>
      <c r="W484" s="30"/>
      <c r="X484" s="18"/>
      <c r="Y484" s="18"/>
      <c r="Z484" s="18"/>
      <c r="AA484" s="186"/>
      <c r="AB484" s="186"/>
      <c r="AC484" s="295"/>
      <c r="AD484" s="186"/>
      <c r="AE484" s="18"/>
      <c r="AF484" s="18"/>
      <c r="AG484" s="41"/>
      <c r="AH484" s="13"/>
      <c r="AM484" s="21"/>
      <c r="AN484" s="295"/>
      <c r="AV484" s="22"/>
      <c r="AW484" s="21"/>
      <c r="AX484" s="21"/>
      <c r="BB484" s="186"/>
      <c r="BC484" s="186"/>
      <c r="BD484" s="186"/>
      <c r="BE484" s="186"/>
      <c r="BI484" s="21"/>
      <c r="BR484" s="186"/>
      <c r="BS484" s="186"/>
      <c r="BT484" s="186"/>
      <c r="BU484" s="186"/>
      <c r="BV484" s="21"/>
      <c r="BW484" s="23"/>
      <c r="BX484" s="21"/>
      <c r="BY484" s="44"/>
      <c r="BZ484" s="23"/>
      <c r="CE484" s="186"/>
      <c r="CF484" s="186"/>
      <c r="CG484" s="186"/>
      <c r="CH484" s="186"/>
    </row>
    <row r="485" spans="1:86" s="16" customFormat="1" x14ac:dyDescent="0.2">
      <c r="A485" s="21"/>
      <c r="B485" s="19"/>
      <c r="E485" s="21"/>
      <c r="M485" s="186"/>
      <c r="S485" s="18"/>
      <c r="T485" s="17"/>
      <c r="U485" s="18"/>
      <c r="V485" s="30"/>
      <c r="W485" s="30"/>
      <c r="X485" s="18"/>
      <c r="Y485" s="18"/>
      <c r="Z485" s="18"/>
      <c r="AA485" s="186"/>
      <c r="AB485" s="186"/>
      <c r="AC485" s="295"/>
      <c r="AD485" s="186"/>
      <c r="AE485" s="18"/>
      <c r="AF485" s="18"/>
      <c r="AG485" s="41"/>
      <c r="AH485" s="13"/>
      <c r="AM485" s="21"/>
      <c r="AN485" s="295"/>
      <c r="AV485" s="22"/>
      <c r="AW485" s="21"/>
      <c r="AX485" s="21"/>
      <c r="BB485" s="186"/>
      <c r="BC485" s="186"/>
      <c r="BD485" s="186"/>
      <c r="BE485" s="186"/>
      <c r="BI485" s="21"/>
      <c r="BR485" s="186"/>
      <c r="BS485" s="186"/>
      <c r="BT485" s="186"/>
      <c r="BU485" s="186"/>
      <c r="BV485" s="21"/>
      <c r="BW485" s="23"/>
      <c r="BX485" s="21"/>
      <c r="BY485" s="44"/>
      <c r="BZ485" s="23"/>
      <c r="CE485" s="186"/>
      <c r="CF485" s="186"/>
      <c r="CG485" s="186"/>
      <c r="CH485" s="186"/>
    </row>
    <row r="486" spans="1:86" s="16" customFormat="1" x14ac:dyDescent="0.2">
      <c r="A486" s="21"/>
      <c r="B486" s="19"/>
      <c r="E486" s="21"/>
      <c r="M486" s="186"/>
      <c r="S486" s="18"/>
      <c r="T486" s="17"/>
      <c r="U486" s="18"/>
      <c r="V486" s="30"/>
      <c r="W486" s="30"/>
      <c r="X486" s="18"/>
      <c r="Y486" s="18"/>
      <c r="Z486" s="18"/>
      <c r="AA486" s="186"/>
      <c r="AB486" s="186"/>
      <c r="AC486" s="295"/>
      <c r="AD486" s="186"/>
      <c r="AE486" s="18"/>
      <c r="AF486" s="18"/>
      <c r="AG486" s="41"/>
      <c r="AH486" s="13"/>
      <c r="AM486" s="21"/>
      <c r="AN486" s="295"/>
      <c r="AV486" s="22"/>
      <c r="AW486" s="21"/>
      <c r="AX486" s="21"/>
      <c r="BB486" s="186"/>
      <c r="BC486" s="186"/>
      <c r="BD486" s="186"/>
      <c r="BE486" s="186"/>
      <c r="BI486" s="21"/>
      <c r="BR486" s="186"/>
      <c r="BS486" s="186"/>
      <c r="BT486" s="186"/>
      <c r="BU486" s="186"/>
      <c r="BV486" s="21"/>
      <c r="BW486" s="23"/>
      <c r="BX486" s="21"/>
      <c r="BY486" s="44"/>
      <c r="BZ486" s="23"/>
      <c r="CE486" s="186"/>
      <c r="CF486" s="186"/>
      <c r="CG486" s="186"/>
      <c r="CH486" s="186"/>
    </row>
    <row r="487" spans="1:86" s="16" customFormat="1" x14ac:dyDescent="0.2">
      <c r="A487" s="21"/>
      <c r="B487" s="19"/>
      <c r="E487" s="21"/>
      <c r="M487" s="186"/>
      <c r="S487" s="18"/>
      <c r="T487" s="17"/>
      <c r="U487" s="18"/>
      <c r="V487" s="30"/>
      <c r="W487" s="30"/>
      <c r="X487" s="18"/>
      <c r="Y487" s="18"/>
      <c r="Z487" s="18"/>
      <c r="AA487" s="186"/>
      <c r="AB487" s="186"/>
      <c r="AC487" s="295"/>
      <c r="AD487" s="186"/>
      <c r="AE487" s="18"/>
      <c r="AF487" s="18"/>
      <c r="AG487" s="41"/>
      <c r="AH487" s="13"/>
      <c r="AM487" s="21"/>
      <c r="AN487" s="295"/>
      <c r="AV487" s="22"/>
      <c r="AW487" s="21"/>
      <c r="AX487" s="21"/>
      <c r="BB487" s="186"/>
      <c r="BC487" s="186"/>
      <c r="BD487" s="186"/>
      <c r="BE487" s="186"/>
      <c r="BI487" s="21"/>
      <c r="BR487" s="186"/>
      <c r="BS487" s="186"/>
      <c r="BT487" s="186"/>
      <c r="BU487" s="186"/>
      <c r="BV487" s="21"/>
      <c r="BW487" s="23"/>
      <c r="BX487" s="21"/>
      <c r="BY487" s="44"/>
      <c r="BZ487" s="23"/>
      <c r="CE487" s="186"/>
      <c r="CF487" s="186"/>
      <c r="CG487" s="186"/>
      <c r="CH487" s="186"/>
    </row>
    <row r="488" spans="1:86" s="16" customFormat="1" x14ac:dyDescent="0.2">
      <c r="A488" s="21"/>
      <c r="B488" s="19"/>
      <c r="E488" s="21"/>
      <c r="M488" s="186"/>
      <c r="S488" s="18"/>
      <c r="T488" s="17"/>
      <c r="U488" s="18"/>
      <c r="V488" s="30"/>
      <c r="W488" s="30"/>
      <c r="X488" s="18"/>
      <c r="Y488" s="18"/>
      <c r="Z488" s="18"/>
      <c r="AA488" s="186"/>
      <c r="AB488" s="186"/>
      <c r="AC488" s="295"/>
      <c r="AD488" s="186"/>
      <c r="AE488" s="18"/>
      <c r="AF488" s="18"/>
      <c r="AG488" s="41"/>
      <c r="AH488" s="13"/>
      <c r="AM488" s="21"/>
      <c r="AN488" s="295"/>
      <c r="AV488" s="22"/>
      <c r="AW488" s="21"/>
      <c r="AX488" s="21"/>
      <c r="BB488" s="186"/>
      <c r="BC488" s="186"/>
      <c r="BD488" s="186"/>
      <c r="BE488" s="186"/>
      <c r="BI488" s="21"/>
      <c r="BR488" s="186"/>
      <c r="BS488" s="186"/>
      <c r="BT488" s="186"/>
      <c r="BU488" s="186"/>
      <c r="BV488" s="21"/>
      <c r="BW488" s="23"/>
      <c r="BX488" s="21"/>
      <c r="BY488" s="44"/>
      <c r="BZ488" s="23"/>
      <c r="CE488" s="186"/>
      <c r="CF488" s="186"/>
      <c r="CG488" s="186"/>
      <c r="CH488" s="186"/>
    </row>
    <row r="489" spans="1:86" s="16" customFormat="1" x14ac:dyDescent="0.2">
      <c r="A489" s="21"/>
      <c r="B489" s="19"/>
      <c r="E489" s="21"/>
      <c r="M489" s="186"/>
      <c r="S489" s="18"/>
      <c r="T489" s="17"/>
      <c r="U489" s="18"/>
      <c r="V489" s="30"/>
      <c r="W489" s="30"/>
      <c r="X489" s="18"/>
      <c r="Y489" s="18"/>
      <c r="Z489" s="18"/>
      <c r="AA489" s="186"/>
      <c r="AB489" s="186"/>
      <c r="AC489" s="295"/>
      <c r="AD489" s="186"/>
      <c r="AE489" s="18"/>
      <c r="AF489" s="18"/>
      <c r="AG489" s="41"/>
      <c r="AH489" s="13"/>
      <c r="AM489" s="21"/>
      <c r="AN489" s="295"/>
      <c r="AV489" s="22"/>
      <c r="AW489" s="21"/>
      <c r="AX489" s="21"/>
      <c r="BB489" s="186"/>
      <c r="BC489" s="186"/>
      <c r="BD489" s="186"/>
      <c r="BE489" s="186"/>
      <c r="BI489" s="21"/>
      <c r="BR489" s="186"/>
      <c r="BS489" s="186"/>
      <c r="BT489" s="186"/>
      <c r="BU489" s="186"/>
      <c r="BV489" s="21"/>
      <c r="BW489" s="23"/>
      <c r="BX489" s="21"/>
      <c r="BY489" s="44"/>
      <c r="BZ489" s="23"/>
      <c r="CE489" s="186"/>
      <c r="CF489" s="186"/>
      <c r="CG489" s="186"/>
      <c r="CH489" s="186"/>
    </row>
    <row r="490" spans="1:86" s="16" customFormat="1" x14ac:dyDescent="0.2">
      <c r="A490" s="21"/>
      <c r="B490" s="19"/>
      <c r="E490" s="21"/>
      <c r="M490" s="186"/>
      <c r="S490" s="18"/>
      <c r="T490" s="17"/>
      <c r="U490" s="18"/>
      <c r="V490" s="30"/>
      <c r="W490" s="30"/>
      <c r="X490" s="18"/>
      <c r="Y490" s="18"/>
      <c r="Z490" s="18"/>
      <c r="AA490" s="186"/>
      <c r="AB490" s="186"/>
      <c r="AC490" s="295"/>
      <c r="AD490" s="186"/>
      <c r="AE490" s="18"/>
      <c r="AF490" s="18"/>
      <c r="AG490" s="41"/>
      <c r="AH490" s="13"/>
      <c r="AM490" s="21"/>
      <c r="AN490" s="295"/>
      <c r="AV490" s="22"/>
      <c r="AW490" s="21"/>
      <c r="AX490" s="21"/>
      <c r="BB490" s="186"/>
      <c r="BC490" s="186"/>
      <c r="BD490" s="186"/>
      <c r="BE490" s="186"/>
      <c r="BI490" s="21"/>
      <c r="BR490" s="186"/>
      <c r="BS490" s="186"/>
      <c r="BT490" s="186"/>
      <c r="BU490" s="186"/>
      <c r="BV490" s="21"/>
      <c r="BW490" s="23"/>
      <c r="BX490" s="21"/>
      <c r="BY490" s="44"/>
      <c r="BZ490" s="23"/>
      <c r="CE490" s="186"/>
      <c r="CF490" s="186"/>
      <c r="CG490" s="186"/>
      <c r="CH490" s="186"/>
    </row>
    <row r="491" spans="1:86" s="16" customFormat="1" x14ac:dyDescent="0.2">
      <c r="A491" s="21"/>
      <c r="B491" s="19"/>
      <c r="E491" s="21"/>
      <c r="M491" s="186"/>
      <c r="S491" s="18"/>
      <c r="T491" s="17"/>
      <c r="U491" s="18"/>
      <c r="V491" s="30"/>
      <c r="W491" s="30"/>
      <c r="X491" s="18"/>
      <c r="Y491" s="18"/>
      <c r="Z491" s="18"/>
      <c r="AA491" s="186"/>
      <c r="AB491" s="186"/>
      <c r="AC491" s="295"/>
      <c r="AD491" s="186"/>
      <c r="AE491" s="18"/>
      <c r="AF491" s="18"/>
      <c r="AG491" s="41"/>
      <c r="AH491" s="13"/>
      <c r="AM491" s="21"/>
      <c r="AN491" s="295"/>
      <c r="AV491" s="22"/>
      <c r="AW491" s="21"/>
      <c r="AX491" s="21"/>
      <c r="BB491" s="186"/>
      <c r="BC491" s="186"/>
      <c r="BD491" s="186"/>
      <c r="BE491" s="186"/>
      <c r="BI491" s="21"/>
      <c r="BR491" s="186"/>
      <c r="BS491" s="186"/>
      <c r="BT491" s="186"/>
      <c r="BU491" s="186"/>
      <c r="BV491" s="21"/>
      <c r="BW491" s="23"/>
      <c r="BX491" s="21"/>
      <c r="BY491" s="44"/>
      <c r="BZ491" s="23"/>
      <c r="CE491" s="186"/>
      <c r="CF491" s="186"/>
      <c r="CG491" s="186"/>
      <c r="CH491" s="186"/>
    </row>
    <row r="492" spans="1:86" s="16" customFormat="1" x14ac:dyDescent="0.2">
      <c r="A492" s="21"/>
      <c r="B492" s="19"/>
      <c r="E492" s="21"/>
      <c r="M492" s="186"/>
      <c r="S492" s="18"/>
      <c r="T492" s="17"/>
      <c r="U492" s="18"/>
      <c r="V492" s="30"/>
      <c r="W492" s="30"/>
      <c r="X492" s="18"/>
      <c r="Y492" s="18"/>
      <c r="Z492" s="18"/>
      <c r="AA492" s="186"/>
      <c r="AB492" s="186"/>
      <c r="AC492" s="295"/>
      <c r="AD492" s="186"/>
      <c r="AE492" s="18"/>
      <c r="AF492" s="18"/>
      <c r="AG492" s="41"/>
      <c r="AH492" s="13"/>
      <c r="AM492" s="21"/>
      <c r="AN492" s="295"/>
      <c r="AV492" s="22"/>
      <c r="AW492" s="21"/>
      <c r="AX492" s="21"/>
      <c r="BB492" s="186"/>
      <c r="BC492" s="186"/>
      <c r="BD492" s="186"/>
      <c r="BE492" s="186"/>
      <c r="BI492" s="21"/>
      <c r="BR492" s="186"/>
      <c r="BS492" s="186"/>
      <c r="BT492" s="186"/>
      <c r="BU492" s="186"/>
      <c r="BV492" s="21"/>
      <c r="BW492" s="23"/>
      <c r="BX492" s="21"/>
      <c r="BY492" s="44"/>
      <c r="BZ492" s="23"/>
      <c r="CE492" s="186"/>
      <c r="CF492" s="186"/>
      <c r="CG492" s="186"/>
      <c r="CH492" s="186"/>
    </row>
    <row r="493" spans="1:86" s="16" customFormat="1" x14ac:dyDescent="0.2">
      <c r="A493" s="21"/>
      <c r="B493" s="19"/>
      <c r="E493" s="21"/>
      <c r="M493" s="186"/>
      <c r="S493" s="18"/>
      <c r="T493" s="17"/>
      <c r="U493" s="18"/>
      <c r="V493" s="30"/>
      <c r="W493" s="30"/>
      <c r="X493" s="18"/>
      <c r="Y493" s="18"/>
      <c r="Z493" s="18"/>
      <c r="AA493" s="186"/>
      <c r="AB493" s="186"/>
      <c r="AC493" s="295"/>
      <c r="AD493" s="186"/>
      <c r="AE493" s="18"/>
      <c r="AF493" s="18"/>
      <c r="AG493" s="41"/>
      <c r="AH493" s="13"/>
      <c r="AM493" s="21"/>
      <c r="AN493" s="295"/>
      <c r="AV493" s="22"/>
      <c r="AW493" s="21"/>
      <c r="AX493" s="21"/>
      <c r="BB493" s="186"/>
      <c r="BC493" s="186"/>
      <c r="BD493" s="186"/>
      <c r="BE493" s="186"/>
      <c r="BI493" s="21"/>
      <c r="BR493" s="186"/>
      <c r="BS493" s="186"/>
      <c r="BT493" s="186"/>
      <c r="BU493" s="186"/>
      <c r="BV493" s="21"/>
      <c r="BW493" s="23"/>
      <c r="BX493" s="21"/>
      <c r="BY493" s="44"/>
      <c r="BZ493" s="23"/>
      <c r="CE493" s="186"/>
      <c r="CF493" s="186"/>
      <c r="CG493" s="186"/>
      <c r="CH493" s="186"/>
    </row>
    <row r="494" spans="1:86" s="16" customFormat="1" x14ac:dyDescent="0.2">
      <c r="A494" s="21"/>
      <c r="B494" s="19"/>
      <c r="E494" s="21"/>
      <c r="M494" s="186"/>
      <c r="S494" s="18"/>
      <c r="T494" s="17"/>
      <c r="U494" s="18"/>
      <c r="V494" s="30"/>
      <c r="W494" s="30"/>
      <c r="X494" s="18"/>
      <c r="Y494" s="18"/>
      <c r="Z494" s="18"/>
      <c r="AA494" s="186"/>
      <c r="AB494" s="186"/>
      <c r="AC494" s="295"/>
      <c r="AD494" s="186"/>
      <c r="AE494" s="18"/>
      <c r="AF494" s="18"/>
      <c r="AG494" s="41"/>
      <c r="AH494" s="13"/>
      <c r="AM494" s="21"/>
      <c r="AN494" s="295"/>
      <c r="AV494" s="22"/>
      <c r="AW494" s="21"/>
      <c r="AX494" s="21"/>
      <c r="BB494" s="186"/>
      <c r="BC494" s="186"/>
      <c r="BD494" s="186"/>
      <c r="BE494" s="186"/>
      <c r="BI494" s="21"/>
      <c r="BR494" s="186"/>
      <c r="BS494" s="186"/>
      <c r="BT494" s="186"/>
      <c r="BU494" s="186"/>
      <c r="BV494" s="21"/>
      <c r="BW494" s="23"/>
      <c r="BX494" s="21"/>
      <c r="BY494" s="44"/>
      <c r="BZ494" s="23"/>
      <c r="CE494" s="186"/>
      <c r="CF494" s="186"/>
      <c r="CG494" s="186"/>
      <c r="CH494" s="186"/>
    </row>
    <row r="495" spans="1:86" s="16" customFormat="1" x14ac:dyDescent="0.2">
      <c r="A495" s="21"/>
      <c r="B495" s="19"/>
      <c r="E495" s="21"/>
      <c r="M495" s="186"/>
      <c r="S495" s="18"/>
      <c r="T495" s="17"/>
      <c r="U495" s="18"/>
      <c r="V495" s="30"/>
      <c r="W495" s="30"/>
      <c r="X495" s="18"/>
      <c r="Y495" s="18"/>
      <c r="Z495" s="18"/>
      <c r="AA495" s="186"/>
      <c r="AB495" s="186"/>
      <c r="AC495" s="295"/>
      <c r="AD495" s="186"/>
      <c r="AE495" s="18"/>
      <c r="AF495" s="18"/>
      <c r="AG495" s="41"/>
      <c r="AH495" s="13"/>
      <c r="AM495" s="21"/>
      <c r="AN495" s="295"/>
      <c r="AV495" s="22"/>
      <c r="AW495" s="21"/>
      <c r="AX495" s="21"/>
      <c r="BB495" s="186"/>
      <c r="BC495" s="186"/>
      <c r="BD495" s="186"/>
      <c r="BE495" s="186"/>
      <c r="BI495" s="21"/>
      <c r="BR495" s="186"/>
      <c r="BS495" s="186"/>
      <c r="BT495" s="186"/>
      <c r="BU495" s="186"/>
      <c r="BV495" s="21"/>
      <c r="BW495" s="23"/>
      <c r="BX495" s="21"/>
      <c r="BY495" s="44"/>
      <c r="BZ495" s="23"/>
      <c r="CE495" s="186"/>
      <c r="CF495" s="186"/>
      <c r="CG495" s="186"/>
      <c r="CH495" s="186"/>
    </row>
    <row r="496" spans="1:86" s="16" customFormat="1" x14ac:dyDescent="0.2">
      <c r="A496" s="21"/>
      <c r="B496" s="19"/>
      <c r="E496" s="21"/>
      <c r="M496" s="186"/>
      <c r="S496" s="18"/>
      <c r="T496" s="17"/>
      <c r="U496" s="18"/>
      <c r="V496" s="30"/>
      <c r="W496" s="30"/>
      <c r="X496" s="18"/>
      <c r="Y496" s="18"/>
      <c r="Z496" s="18"/>
      <c r="AA496" s="186"/>
      <c r="AB496" s="186"/>
      <c r="AC496" s="295"/>
      <c r="AD496" s="186"/>
      <c r="AE496" s="18"/>
      <c r="AF496" s="18"/>
      <c r="AG496" s="41"/>
      <c r="AH496" s="13"/>
      <c r="AM496" s="21"/>
      <c r="AN496" s="295"/>
      <c r="AV496" s="22"/>
      <c r="AW496" s="21"/>
      <c r="AX496" s="21"/>
      <c r="BB496" s="186"/>
      <c r="BC496" s="186"/>
      <c r="BD496" s="186"/>
      <c r="BE496" s="186"/>
      <c r="BI496" s="21"/>
      <c r="BR496" s="186"/>
      <c r="BS496" s="186"/>
      <c r="BT496" s="186"/>
      <c r="BU496" s="186"/>
      <c r="BV496" s="21"/>
      <c r="BW496" s="23"/>
      <c r="BX496" s="21"/>
      <c r="BY496" s="44"/>
      <c r="BZ496" s="23"/>
      <c r="CE496" s="186"/>
      <c r="CF496" s="186"/>
      <c r="CG496" s="186"/>
      <c r="CH496" s="186"/>
    </row>
    <row r="497" spans="1:86" s="16" customFormat="1" x14ac:dyDescent="0.2">
      <c r="A497" s="21"/>
      <c r="B497" s="19"/>
      <c r="E497" s="21"/>
      <c r="M497" s="186"/>
      <c r="S497" s="18"/>
      <c r="T497" s="17"/>
      <c r="U497" s="18"/>
      <c r="V497" s="30"/>
      <c r="W497" s="30"/>
      <c r="X497" s="18"/>
      <c r="Y497" s="18"/>
      <c r="Z497" s="18"/>
      <c r="AA497" s="186"/>
      <c r="AB497" s="186"/>
      <c r="AC497" s="295"/>
      <c r="AD497" s="186"/>
      <c r="AE497" s="18"/>
      <c r="AF497" s="18"/>
      <c r="AG497" s="41"/>
      <c r="AH497" s="13"/>
      <c r="AM497" s="21"/>
      <c r="AN497" s="295"/>
      <c r="AV497" s="22"/>
      <c r="AW497" s="21"/>
      <c r="AX497" s="21"/>
      <c r="BB497" s="186"/>
      <c r="BC497" s="186"/>
      <c r="BD497" s="186"/>
      <c r="BE497" s="186"/>
      <c r="BI497" s="21"/>
      <c r="BR497" s="186"/>
      <c r="BS497" s="186"/>
      <c r="BT497" s="186"/>
      <c r="BU497" s="186"/>
      <c r="BV497" s="21"/>
      <c r="BW497" s="23"/>
      <c r="BX497" s="21"/>
      <c r="BY497" s="44"/>
      <c r="BZ497" s="23"/>
      <c r="CE497" s="186"/>
      <c r="CF497" s="186"/>
      <c r="CG497" s="186"/>
      <c r="CH497" s="186"/>
    </row>
    <row r="498" spans="1:86" s="16" customFormat="1" x14ac:dyDescent="0.2">
      <c r="A498" s="21"/>
      <c r="B498" s="19"/>
      <c r="E498" s="21"/>
      <c r="M498" s="186"/>
      <c r="S498" s="18"/>
      <c r="T498" s="17"/>
      <c r="U498" s="18"/>
      <c r="V498" s="30"/>
      <c r="W498" s="30"/>
      <c r="X498" s="18"/>
      <c r="Y498" s="18"/>
      <c r="Z498" s="18"/>
      <c r="AA498" s="186"/>
      <c r="AB498" s="186"/>
      <c r="AC498" s="295"/>
      <c r="AD498" s="186"/>
      <c r="AE498" s="18"/>
      <c r="AF498" s="18"/>
      <c r="AG498" s="41"/>
      <c r="AH498" s="13"/>
      <c r="AM498" s="21"/>
      <c r="AN498" s="295"/>
      <c r="AV498" s="22"/>
      <c r="AW498" s="21"/>
      <c r="AX498" s="21"/>
      <c r="BB498" s="186"/>
      <c r="BC498" s="186"/>
      <c r="BD498" s="186"/>
      <c r="BE498" s="186"/>
      <c r="BI498" s="21"/>
      <c r="BR498" s="186"/>
      <c r="BS498" s="186"/>
      <c r="BT498" s="186"/>
      <c r="BU498" s="186"/>
      <c r="BV498" s="21"/>
      <c r="BW498" s="23"/>
      <c r="BX498" s="21"/>
      <c r="BY498" s="44"/>
      <c r="BZ498" s="23"/>
      <c r="CE498" s="186"/>
      <c r="CF498" s="186"/>
      <c r="CG498" s="186"/>
      <c r="CH498" s="186"/>
    </row>
    <row r="499" spans="1:86" s="16" customFormat="1" x14ac:dyDescent="0.2">
      <c r="A499" s="21"/>
      <c r="B499" s="19"/>
      <c r="E499" s="21"/>
      <c r="M499" s="186"/>
      <c r="S499" s="18"/>
      <c r="T499" s="17"/>
      <c r="U499" s="18"/>
      <c r="V499" s="30"/>
      <c r="W499" s="30"/>
      <c r="X499" s="18"/>
      <c r="Y499" s="18"/>
      <c r="Z499" s="18"/>
      <c r="AA499" s="186"/>
      <c r="AB499" s="186"/>
      <c r="AC499" s="295"/>
      <c r="AD499" s="186"/>
      <c r="AE499" s="18"/>
      <c r="AF499" s="18"/>
      <c r="AG499" s="41"/>
      <c r="AH499" s="13"/>
      <c r="AM499" s="21"/>
      <c r="AN499" s="295"/>
      <c r="AV499" s="22"/>
      <c r="AW499" s="21"/>
      <c r="AX499" s="21"/>
      <c r="BB499" s="186"/>
      <c r="BC499" s="186"/>
      <c r="BD499" s="186"/>
      <c r="BE499" s="186"/>
      <c r="BI499" s="21"/>
      <c r="BR499" s="186"/>
      <c r="BS499" s="186"/>
      <c r="BT499" s="186"/>
      <c r="BU499" s="186"/>
      <c r="BV499" s="21"/>
      <c r="BW499" s="23"/>
      <c r="BX499" s="21"/>
      <c r="BY499" s="44"/>
      <c r="BZ499" s="23"/>
      <c r="CE499" s="186"/>
      <c r="CF499" s="186"/>
      <c r="CG499" s="186"/>
      <c r="CH499" s="186"/>
    </row>
    <row r="500" spans="1:86" s="16" customFormat="1" x14ac:dyDescent="0.2">
      <c r="A500" s="21"/>
      <c r="B500" s="19"/>
      <c r="E500" s="21"/>
      <c r="M500" s="186"/>
      <c r="S500" s="18"/>
      <c r="T500" s="17"/>
      <c r="U500" s="18"/>
      <c r="V500" s="30"/>
      <c r="W500" s="30"/>
      <c r="X500" s="18"/>
      <c r="Y500" s="18"/>
      <c r="Z500" s="18"/>
      <c r="AA500" s="186"/>
      <c r="AB500" s="186"/>
      <c r="AC500" s="295"/>
      <c r="AD500" s="186"/>
      <c r="AE500" s="18"/>
      <c r="AF500" s="18"/>
      <c r="AG500" s="41"/>
      <c r="AH500" s="13"/>
      <c r="AM500" s="21"/>
      <c r="AN500" s="295"/>
      <c r="AV500" s="22"/>
      <c r="AW500" s="21"/>
      <c r="AX500" s="21"/>
      <c r="BB500" s="186"/>
      <c r="BC500" s="186"/>
      <c r="BD500" s="186"/>
      <c r="BE500" s="186"/>
      <c r="BI500" s="21"/>
      <c r="BR500" s="186"/>
      <c r="BS500" s="186"/>
      <c r="BT500" s="186"/>
      <c r="BU500" s="186"/>
      <c r="BV500" s="21"/>
      <c r="BW500" s="23"/>
      <c r="BX500" s="21"/>
      <c r="BY500" s="44"/>
      <c r="BZ500" s="23"/>
      <c r="CE500" s="186"/>
      <c r="CF500" s="186"/>
      <c r="CG500" s="186"/>
      <c r="CH500" s="186"/>
    </row>
    <row r="501" spans="1:86" s="16" customFormat="1" x14ac:dyDescent="0.2">
      <c r="A501" s="21"/>
      <c r="B501" s="19"/>
      <c r="E501" s="21"/>
      <c r="M501" s="186"/>
      <c r="S501" s="18"/>
      <c r="T501" s="17"/>
      <c r="U501" s="18"/>
      <c r="V501" s="30"/>
      <c r="W501" s="30"/>
      <c r="X501" s="18"/>
      <c r="Y501" s="18"/>
      <c r="Z501" s="18"/>
      <c r="AA501" s="186"/>
      <c r="AB501" s="186"/>
      <c r="AC501" s="295"/>
      <c r="AD501" s="186"/>
      <c r="AE501" s="18"/>
      <c r="AF501" s="18"/>
      <c r="AG501" s="41"/>
      <c r="AH501" s="13"/>
      <c r="AM501" s="21"/>
      <c r="AN501" s="295"/>
      <c r="AV501" s="22"/>
      <c r="AW501" s="21"/>
      <c r="AX501" s="21"/>
      <c r="BB501" s="186"/>
      <c r="BC501" s="186"/>
      <c r="BD501" s="186"/>
      <c r="BE501" s="186"/>
      <c r="BI501" s="21"/>
      <c r="BR501" s="186"/>
      <c r="BS501" s="186"/>
      <c r="BT501" s="186"/>
      <c r="BU501" s="186"/>
      <c r="BV501" s="21"/>
      <c r="BW501" s="23"/>
      <c r="BX501" s="21"/>
      <c r="BY501" s="44"/>
      <c r="BZ501" s="23"/>
      <c r="CE501" s="186"/>
      <c r="CF501" s="186"/>
      <c r="CG501" s="186"/>
      <c r="CH501" s="186"/>
    </row>
    <row r="502" spans="1:86" s="16" customFormat="1" x14ac:dyDescent="0.2">
      <c r="A502" s="21"/>
      <c r="B502" s="19"/>
      <c r="E502" s="21"/>
      <c r="M502" s="186"/>
      <c r="S502" s="18"/>
      <c r="T502" s="17"/>
      <c r="U502" s="18"/>
      <c r="V502" s="30"/>
      <c r="W502" s="30"/>
      <c r="X502" s="18"/>
      <c r="Y502" s="18"/>
      <c r="Z502" s="18"/>
      <c r="AA502" s="186"/>
      <c r="AB502" s="186"/>
      <c r="AC502" s="295"/>
      <c r="AD502" s="186"/>
      <c r="AE502" s="18"/>
      <c r="AF502" s="18"/>
      <c r="AG502" s="41"/>
      <c r="AH502" s="13"/>
      <c r="AM502" s="21"/>
      <c r="AN502" s="295"/>
      <c r="AV502" s="22"/>
      <c r="AW502" s="21"/>
      <c r="AX502" s="21"/>
      <c r="BB502" s="186"/>
      <c r="BC502" s="186"/>
      <c r="BD502" s="186"/>
      <c r="BE502" s="186"/>
      <c r="BI502" s="21"/>
      <c r="BR502" s="186"/>
      <c r="BS502" s="186"/>
      <c r="BT502" s="186"/>
      <c r="BU502" s="186"/>
      <c r="BV502" s="21"/>
      <c r="BW502" s="23"/>
      <c r="BX502" s="21"/>
      <c r="BY502" s="44"/>
      <c r="BZ502" s="23"/>
      <c r="CE502" s="186"/>
      <c r="CF502" s="186"/>
      <c r="CG502" s="186"/>
      <c r="CH502" s="186"/>
    </row>
    <row r="503" spans="1:86" s="16" customFormat="1" x14ac:dyDescent="0.2">
      <c r="A503" s="21"/>
      <c r="B503" s="19"/>
      <c r="E503" s="21"/>
      <c r="M503" s="186"/>
      <c r="S503" s="18"/>
      <c r="T503" s="17"/>
      <c r="U503" s="18"/>
      <c r="V503" s="30"/>
      <c r="W503" s="30"/>
      <c r="X503" s="18"/>
      <c r="Y503" s="18"/>
      <c r="Z503" s="18"/>
      <c r="AA503" s="186"/>
      <c r="AB503" s="186"/>
      <c r="AC503" s="295"/>
      <c r="AD503" s="186"/>
      <c r="AE503" s="18"/>
      <c r="AF503" s="18"/>
      <c r="AG503" s="41"/>
      <c r="AH503" s="13"/>
      <c r="AM503" s="21"/>
      <c r="AN503" s="295"/>
      <c r="AV503" s="22"/>
      <c r="AW503" s="21"/>
      <c r="AX503" s="21"/>
      <c r="BB503" s="186"/>
      <c r="BC503" s="186"/>
      <c r="BD503" s="186"/>
      <c r="BE503" s="186"/>
      <c r="BI503" s="21"/>
      <c r="BR503" s="186"/>
      <c r="BS503" s="186"/>
      <c r="BT503" s="186"/>
      <c r="BU503" s="186"/>
      <c r="BV503" s="21"/>
      <c r="BW503" s="23"/>
      <c r="BX503" s="21"/>
      <c r="BY503" s="44"/>
      <c r="BZ503" s="23"/>
      <c r="CE503" s="186"/>
      <c r="CF503" s="186"/>
      <c r="CG503" s="186"/>
      <c r="CH503" s="186"/>
    </row>
    <row r="504" spans="1:86" s="16" customFormat="1" x14ac:dyDescent="0.2">
      <c r="A504" s="21"/>
      <c r="B504" s="19"/>
      <c r="E504" s="21"/>
      <c r="M504" s="186"/>
      <c r="S504" s="18"/>
      <c r="T504" s="17"/>
      <c r="U504" s="18"/>
      <c r="V504" s="30"/>
      <c r="W504" s="30"/>
      <c r="X504" s="18"/>
      <c r="Y504" s="18"/>
      <c r="Z504" s="18"/>
      <c r="AA504" s="186"/>
      <c r="AB504" s="186"/>
      <c r="AC504" s="295"/>
      <c r="AD504" s="186"/>
      <c r="AE504" s="18"/>
      <c r="AF504" s="18"/>
      <c r="AG504" s="41"/>
      <c r="AH504" s="13"/>
      <c r="AM504" s="21"/>
      <c r="AN504" s="295"/>
      <c r="AV504" s="22"/>
      <c r="AW504" s="21"/>
      <c r="AX504" s="21"/>
      <c r="BB504" s="186"/>
      <c r="BC504" s="186"/>
      <c r="BD504" s="186"/>
      <c r="BE504" s="186"/>
      <c r="BI504" s="21"/>
      <c r="BR504" s="186"/>
      <c r="BS504" s="186"/>
      <c r="BT504" s="186"/>
      <c r="BU504" s="186"/>
      <c r="BV504" s="21"/>
      <c r="BW504" s="23"/>
      <c r="BX504" s="21"/>
      <c r="BY504" s="44"/>
      <c r="BZ504" s="23"/>
      <c r="CE504" s="186"/>
      <c r="CF504" s="186"/>
      <c r="CG504" s="186"/>
      <c r="CH504" s="186"/>
    </row>
    <row r="505" spans="1:86" s="16" customFormat="1" x14ac:dyDescent="0.2">
      <c r="A505" s="21"/>
      <c r="B505" s="19"/>
      <c r="E505" s="21"/>
      <c r="M505" s="186"/>
      <c r="S505" s="18"/>
      <c r="T505" s="17"/>
      <c r="U505" s="18"/>
      <c r="V505" s="30"/>
      <c r="W505" s="30"/>
      <c r="X505" s="18"/>
      <c r="Y505" s="18"/>
      <c r="Z505" s="18"/>
      <c r="AA505" s="186"/>
      <c r="AB505" s="186"/>
      <c r="AC505" s="295"/>
      <c r="AD505" s="186"/>
      <c r="AE505" s="18"/>
      <c r="AF505" s="18"/>
      <c r="AG505" s="41"/>
      <c r="AH505" s="13"/>
      <c r="AM505" s="21"/>
      <c r="AN505" s="295"/>
      <c r="AV505" s="22"/>
      <c r="AW505" s="21"/>
      <c r="AX505" s="21"/>
      <c r="BB505" s="186"/>
      <c r="BC505" s="186"/>
      <c r="BD505" s="186"/>
      <c r="BE505" s="186"/>
      <c r="BI505" s="21"/>
      <c r="BR505" s="186"/>
      <c r="BS505" s="186"/>
      <c r="BT505" s="186"/>
      <c r="BU505" s="186"/>
      <c r="BV505" s="21"/>
      <c r="BW505" s="23"/>
      <c r="BX505" s="21"/>
      <c r="BY505" s="44"/>
      <c r="BZ505" s="23"/>
      <c r="CE505" s="186"/>
      <c r="CF505" s="186"/>
      <c r="CG505" s="186"/>
      <c r="CH505" s="186"/>
    </row>
    <row r="506" spans="1:86" s="16" customFormat="1" x14ac:dyDescent="0.2">
      <c r="A506" s="21"/>
      <c r="B506" s="19"/>
      <c r="E506" s="21"/>
      <c r="M506" s="186"/>
      <c r="S506" s="18"/>
      <c r="T506" s="17"/>
      <c r="U506" s="18"/>
      <c r="V506" s="30"/>
      <c r="W506" s="30"/>
      <c r="X506" s="18"/>
      <c r="Y506" s="18"/>
      <c r="Z506" s="18"/>
      <c r="AA506" s="186"/>
      <c r="AB506" s="186"/>
      <c r="AC506" s="295"/>
      <c r="AD506" s="186"/>
      <c r="AE506" s="18"/>
      <c r="AF506" s="18"/>
      <c r="AG506" s="41"/>
      <c r="AH506" s="13"/>
      <c r="AM506" s="21"/>
      <c r="AN506" s="295"/>
      <c r="AV506" s="22"/>
      <c r="AW506" s="21"/>
      <c r="AX506" s="21"/>
      <c r="BB506" s="186"/>
      <c r="BC506" s="186"/>
      <c r="BD506" s="186"/>
      <c r="BE506" s="186"/>
      <c r="BI506" s="21"/>
      <c r="BR506" s="186"/>
      <c r="BS506" s="186"/>
      <c r="BT506" s="186"/>
      <c r="BU506" s="186"/>
      <c r="BV506" s="21"/>
      <c r="BW506" s="23"/>
      <c r="BX506" s="21"/>
      <c r="BY506" s="44"/>
      <c r="BZ506" s="23"/>
      <c r="CE506" s="186"/>
      <c r="CF506" s="186"/>
      <c r="CG506" s="186"/>
      <c r="CH506" s="186"/>
    </row>
    <row r="507" spans="1:86" s="16" customFormat="1" x14ac:dyDescent="0.2">
      <c r="A507" s="21"/>
      <c r="B507" s="19"/>
      <c r="E507" s="21"/>
      <c r="M507" s="186"/>
      <c r="S507" s="18"/>
      <c r="T507" s="17"/>
      <c r="U507" s="18"/>
      <c r="V507" s="30"/>
      <c r="W507" s="30"/>
      <c r="X507" s="18"/>
      <c r="Y507" s="18"/>
      <c r="Z507" s="18"/>
      <c r="AA507" s="186"/>
      <c r="AB507" s="186"/>
      <c r="AC507" s="295"/>
      <c r="AD507" s="186"/>
      <c r="AE507" s="18"/>
      <c r="AF507" s="18"/>
      <c r="AG507" s="41"/>
      <c r="AH507" s="13"/>
      <c r="AM507" s="21"/>
      <c r="AN507" s="295"/>
      <c r="AV507" s="22"/>
      <c r="AW507" s="21"/>
      <c r="AX507" s="21"/>
      <c r="BB507" s="186"/>
      <c r="BC507" s="186"/>
      <c r="BD507" s="186"/>
      <c r="BE507" s="186"/>
      <c r="BI507" s="21"/>
      <c r="BR507" s="186"/>
      <c r="BS507" s="186"/>
      <c r="BT507" s="186"/>
      <c r="BU507" s="186"/>
      <c r="BV507" s="21"/>
      <c r="BW507" s="23"/>
      <c r="BX507" s="21"/>
      <c r="BY507" s="44"/>
      <c r="BZ507" s="23"/>
      <c r="CE507" s="186"/>
      <c r="CF507" s="186"/>
      <c r="CG507" s="186"/>
      <c r="CH507" s="186"/>
    </row>
    <row r="508" spans="1:86" s="16" customFormat="1" x14ac:dyDescent="0.2">
      <c r="A508" s="21"/>
      <c r="B508" s="19"/>
      <c r="E508" s="21"/>
      <c r="M508" s="186"/>
      <c r="S508" s="18"/>
      <c r="T508" s="17"/>
      <c r="U508" s="18"/>
      <c r="V508" s="30"/>
      <c r="W508" s="30"/>
      <c r="X508" s="18"/>
      <c r="Y508" s="18"/>
      <c r="Z508" s="18"/>
      <c r="AA508" s="186"/>
      <c r="AB508" s="186"/>
      <c r="AC508" s="295"/>
      <c r="AD508" s="186"/>
      <c r="AE508" s="18"/>
      <c r="AF508" s="18"/>
      <c r="AG508" s="41"/>
      <c r="AH508" s="13"/>
      <c r="AM508" s="21"/>
      <c r="AN508" s="295"/>
      <c r="AV508" s="22"/>
      <c r="AW508" s="21"/>
      <c r="AX508" s="21"/>
      <c r="BB508" s="186"/>
      <c r="BC508" s="186"/>
      <c r="BD508" s="186"/>
      <c r="BE508" s="186"/>
      <c r="BI508" s="21"/>
      <c r="BR508" s="186"/>
      <c r="BS508" s="186"/>
      <c r="BT508" s="186"/>
      <c r="BU508" s="186"/>
      <c r="BV508" s="21"/>
      <c r="BW508" s="23"/>
      <c r="BX508" s="21"/>
      <c r="BY508" s="44"/>
      <c r="BZ508" s="23"/>
      <c r="CE508" s="186"/>
      <c r="CF508" s="186"/>
      <c r="CG508" s="186"/>
      <c r="CH508" s="186"/>
    </row>
    <row r="509" spans="1:86" s="16" customFormat="1" x14ac:dyDescent="0.2">
      <c r="A509" s="21"/>
      <c r="B509" s="19"/>
      <c r="E509" s="21"/>
      <c r="M509" s="186"/>
      <c r="S509" s="18"/>
      <c r="T509" s="17"/>
      <c r="U509" s="18"/>
      <c r="V509" s="30"/>
      <c r="W509" s="30"/>
      <c r="X509" s="18"/>
      <c r="Y509" s="18"/>
      <c r="Z509" s="18"/>
      <c r="AA509" s="186"/>
      <c r="AB509" s="186"/>
      <c r="AC509" s="295"/>
      <c r="AD509" s="186"/>
      <c r="AE509" s="18"/>
      <c r="AF509" s="18"/>
      <c r="AG509" s="41"/>
      <c r="AH509" s="13"/>
      <c r="AM509" s="21"/>
      <c r="AN509" s="295"/>
      <c r="AV509" s="22"/>
      <c r="AW509" s="21"/>
      <c r="AX509" s="21"/>
      <c r="BB509" s="186"/>
      <c r="BC509" s="186"/>
      <c r="BD509" s="186"/>
      <c r="BE509" s="186"/>
      <c r="BI509" s="21"/>
      <c r="BR509" s="186"/>
      <c r="BS509" s="186"/>
      <c r="BT509" s="186"/>
      <c r="BU509" s="186"/>
      <c r="BV509" s="21"/>
      <c r="BW509" s="23"/>
      <c r="BX509" s="21"/>
      <c r="BY509" s="44"/>
      <c r="BZ509" s="23"/>
      <c r="CE509" s="186"/>
      <c r="CF509" s="186"/>
      <c r="CG509" s="186"/>
      <c r="CH509" s="186"/>
    </row>
    <row r="510" spans="1:86" s="16" customFormat="1" x14ac:dyDescent="0.2">
      <c r="A510" s="21"/>
      <c r="B510" s="19"/>
      <c r="E510" s="21"/>
      <c r="M510" s="186"/>
      <c r="S510" s="18"/>
      <c r="T510" s="17"/>
      <c r="U510" s="18"/>
      <c r="V510" s="30"/>
      <c r="W510" s="30"/>
      <c r="X510" s="18"/>
      <c r="Y510" s="18"/>
      <c r="Z510" s="18"/>
      <c r="AA510" s="186"/>
      <c r="AB510" s="186"/>
      <c r="AC510" s="295"/>
      <c r="AD510" s="186"/>
      <c r="AE510" s="18"/>
      <c r="AF510" s="18"/>
      <c r="AG510" s="41"/>
      <c r="AH510" s="13"/>
      <c r="AM510" s="21"/>
      <c r="AN510" s="295"/>
      <c r="AV510" s="22"/>
      <c r="AW510" s="21"/>
      <c r="AX510" s="21"/>
      <c r="BB510" s="186"/>
      <c r="BC510" s="186"/>
      <c r="BD510" s="186"/>
      <c r="BE510" s="186"/>
      <c r="BI510" s="21"/>
      <c r="BR510" s="186"/>
      <c r="BS510" s="186"/>
      <c r="BT510" s="186"/>
      <c r="BU510" s="186"/>
      <c r="BV510" s="21"/>
      <c r="BW510" s="23"/>
      <c r="BX510" s="21"/>
      <c r="BY510" s="44"/>
      <c r="BZ510" s="23"/>
      <c r="CE510" s="186"/>
      <c r="CF510" s="186"/>
      <c r="CG510" s="186"/>
      <c r="CH510" s="186"/>
    </row>
    <row r="511" spans="1:86" s="16" customFormat="1" x14ac:dyDescent="0.2">
      <c r="A511" s="21"/>
      <c r="B511" s="19"/>
      <c r="E511" s="21"/>
      <c r="M511" s="186"/>
      <c r="S511" s="18"/>
      <c r="T511" s="17"/>
      <c r="U511" s="18"/>
      <c r="V511" s="30"/>
      <c r="W511" s="30"/>
      <c r="X511" s="18"/>
      <c r="Y511" s="18"/>
      <c r="Z511" s="18"/>
      <c r="AA511" s="186"/>
      <c r="AB511" s="186"/>
      <c r="AC511" s="295"/>
      <c r="AD511" s="186"/>
      <c r="AE511" s="18"/>
      <c r="AF511" s="18"/>
      <c r="AG511" s="41"/>
      <c r="AH511" s="13"/>
      <c r="AM511" s="21"/>
      <c r="AN511" s="295"/>
      <c r="AV511" s="22"/>
      <c r="AW511" s="21"/>
      <c r="AX511" s="21"/>
      <c r="BB511" s="186"/>
      <c r="BC511" s="186"/>
      <c r="BD511" s="186"/>
      <c r="BE511" s="186"/>
      <c r="BI511" s="21"/>
      <c r="BR511" s="186"/>
      <c r="BS511" s="186"/>
      <c r="BT511" s="186"/>
      <c r="BU511" s="186"/>
      <c r="BV511" s="21"/>
      <c r="BW511" s="23"/>
      <c r="BX511" s="21"/>
      <c r="BY511" s="44"/>
      <c r="BZ511" s="23"/>
      <c r="CE511" s="186"/>
      <c r="CF511" s="186"/>
      <c r="CG511" s="186"/>
      <c r="CH511" s="186"/>
    </row>
    <row r="512" spans="1:86" s="16" customFormat="1" x14ac:dyDescent="0.2">
      <c r="A512" s="21"/>
      <c r="B512" s="19"/>
      <c r="E512" s="21"/>
      <c r="M512" s="186"/>
      <c r="S512" s="18"/>
      <c r="T512" s="17"/>
      <c r="U512" s="18"/>
      <c r="V512" s="30"/>
      <c r="W512" s="30"/>
      <c r="X512" s="18"/>
      <c r="Y512" s="18"/>
      <c r="Z512" s="18"/>
      <c r="AA512" s="186"/>
      <c r="AB512" s="186"/>
      <c r="AC512" s="295"/>
      <c r="AD512" s="186"/>
      <c r="AE512" s="18"/>
      <c r="AF512" s="18"/>
      <c r="AG512" s="41"/>
      <c r="AH512" s="13"/>
      <c r="AM512" s="21"/>
      <c r="AN512" s="295"/>
      <c r="AV512" s="22"/>
      <c r="AW512" s="21"/>
      <c r="AX512" s="21"/>
      <c r="BB512" s="186"/>
      <c r="BC512" s="186"/>
      <c r="BD512" s="186"/>
      <c r="BE512" s="186"/>
      <c r="BI512" s="21"/>
      <c r="BR512" s="186"/>
      <c r="BS512" s="186"/>
      <c r="BT512" s="186"/>
      <c r="BU512" s="186"/>
      <c r="BV512" s="21"/>
      <c r="BW512" s="23"/>
      <c r="BX512" s="21"/>
      <c r="BY512" s="44"/>
      <c r="BZ512" s="23"/>
      <c r="CE512" s="186"/>
      <c r="CF512" s="186"/>
      <c r="CG512" s="186"/>
      <c r="CH512" s="186"/>
    </row>
    <row r="513" spans="1:86" s="16" customFormat="1" x14ac:dyDescent="0.2">
      <c r="A513" s="21"/>
      <c r="B513" s="19"/>
      <c r="E513" s="21"/>
      <c r="M513" s="186"/>
      <c r="S513" s="18"/>
      <c r="T513" s="17"/>
      <c r="U513" s="18"/>
      <c r="V513" s="30"/>
      <c r="W513" s="30"/>
      <c r="X513" s="18"/>
      <c r="Y513" s="18"/>
      <c r="Z513" s="18"/>
      <c r="AA513" s="186"/>
      <c r="AB513" s="186"/>
      <c r="AC513" s="295"/>
      <c r="AD513" s="186"/>
      <c r="AE513" s="18"/>
      <c r="AF513" s="18"/>
      <c r="AG513" s="41"/>
      <c r="AH513" s="13"/>
      <c r="AM513" s="21"/>
      <c r="AN513" s="295"/>
      <c r="AV513" s="22"/>
      <c r="AW513" s="21"/>
      <c r="AX513" s="21"/>
      <c r="BB513" s="186"/>
      <c r="BC513" s="186"/>
      <c r="BD513" s="186"/>
      <c r="BE513" s="186"/>
      <c r="BI513" s="21"/>
      <c r="BR513" s="186"/>
      <c r="BS513" s="186"/>
      <c r="BT513" s="186"/>
      <c r="BU513" s="186"/>
      <c r="BV513" s="21"/>
      <c r="BW513" s="23"/>
      <c r="BX513" s="21"/>
      <c r="BY513" s="44"/>
      <c r="BZ513" s="23"/>
      <c r="CE513" s="186"/>
      <c r="CF513" s="186"/>
      <c r="CG513" s="186"/>
      <c r="CH513" s="186"/>
    </row>
    <row r="514" spans="1:86" s="16" customFormat="1" x14ac:dyDescent="0.2">
      <c r="A514" s="21"/>
      <c r="B514" s="19"/>
      <c r="E514" s="21"/>
      <c r="M514" s="186"/>
      <c r="S514" s="18"/>
      <c r="T514" s="17"/>
      <c r="U514" s="18"/>
      <c r="V514" s="30"/>
      <c r="W514" s="30"/>
      <c r="X514" s="18"/>
      <c r="Y514" s="18"/>
      <c r="Z514" s="18"/>
      <c r="AA514" s="186"/>
      <c r="AB514" s="186"/>
      <c r="AC514" s="295"/>
      <c r="AD514" s="186"/>
      <c r="AE514" s="18"/>
      <c r="AF514" s="18"/>
      <c r="AG514" s="41"/>
      <c r="AH514" s="13"/>
      <c r="AM514" s="21"/>
      <c r="AN514" s="295"/>
      <c r="AV514" s="22"/>
      <c r="AW514" s="21"/>
      <c r="AX514" s="21"/>
      <c r="BB514" s="186"/>
      <c r="BC514" s="186"/>
      <c r="BD514" s="186"/>
      <c r="BE514" s="186"/>
      <c r="BI514" s="21"/>
      <c r="BR514" s="186"/>
      <c r="BS514" s="186"/>
      <c r="BT514" s="186"/>
      <c r="BU514" s="186"/>
      <c r="BV514" s="21"/>
      <c r="BW514" s="23"/>
      <c r="BX514" s="21"/>
      <c r="BY514" s="44"/>
      <c r="BZ514" s="23"/>
      <c r="CE514" s="186"/>
      <c r="CF514" s="186"/>
      <c r="CG514" s="186"/>
      <c r="CH514" s="186"/>
    </row>
    <row r="515" spans="1:86" s="16" customFormat="1" x14ac:dyDescent="0.2">
      <c r="A515" s="21"/>
      <c r="B515" s="19"/>
      <c r="E515" s="21"/>
      <c r="M515" s="186"/>
      <c r="S515" s="18"/>
      <c r="T515" s="17"/>
      <c r="U515" s="18"/>
      <c r="V515" s="30"/>
      <c r="W515" s="30"/>
      <c r="X515" s="18"/>
      <c r="Y515" s="18"/>
      <c r="Z515" s="18"/>
      <c r="AA515" s="186"/>
      <c r="AB515" s="186"/>
      <c r="AC515" s="295"/>
      <c r="AD515" s="186"/>
      <c r="AE515" s="18"/>
      <c r="AF515" s="18"/>
      <c r="AG515" s="41"/>
      <c r="AH515" s="13"/>
      <c r="AM515" s="21"/>
      <c r="AN515" s="295"/>
      <c r="AV515" s="22"/>
      <c r="AW515" s="21"/>
      <c r="AX515" s="21"/>
      <c r="BB515" s="186"/>
      <c r="BC515" s="186"/>
      <c r="BD515" s="186"/>
      <c r="BE515" s="186"/>
      <c r="BI515" s="21"/>
      <c r="BR515" s="186"/>
      <c r="BS515" s="186"/>
      <c r="BT515" s="186"/>
      <c r="BU515" s="186"/>
      <c r="BV515" s="21"/>
      <c r="BW515" s="23"/>
      <c r="BX515" s="21"/>
      <c r="BY515" s="44"/>
      <c r="BZ515" s="23"/>
      <c r="CE515" s="186"/>
      <c r="CF515" s="186"/>
      <c r="CG515" s="186"/>
      <c r="CH515" s="186"/>
    </row>
    <row r="516" spans="1:86" s="16" customFormat="1" x14ac:dyDescent="0.2">
      <c r="A516" s="21"/>
      <c r="B516" s="19"/>
      <c r="E516" s="21"/>
      <c r="M516" s="186"/>
      <c r="S516" s="18"/>
      <c r="T516" s="17"/>
      <c r="U516" s="18"/>
      <c r="V516" s="30"/>
      <c r="W516" s="30"/>
      <c r="X516" s="18"/>
      <c r="Y516" s="18"/>
      <c r="Z516" s="18"/>
      <c r="AA516" s="186"/>
      <c r="AB516" s="186"/>
      <c r="AC516" s="295"/>
      <c r="AD516" s="186"/>
      <c r="AE516" s="18"/>
      <c r="AF516" s="18"/>
      <c r="AG516" s="41"/>
      <c r="AH516" s="13"/>
      <c r="AM516" s="21"/>
      <c r="AN516" s="295"/>
      <c r="AV516" s="22"/>
      <c r="AW516" s="21"/>
      <c r="AX516" s="21"/>
      <c r="BB516" s="186"/>
      <c r="BC516" s="186"/>
      <c r="BD516" s="186"/>
      <c r="BE516" s="186"/>
      <c r="BI516" s="21"/>
      <c r="BR516" s="186"/>
      <c r="BS516" s="186"/>
      <c r="BT516" s="186"/>
      <c r="BU516" s="186"/>
      <c r="BV516" s="21"/>
      <c r="BW516" s="23"/>
      <c r="BX516" s="21"/>
      <c r="BY516" s="44"/>
      <c r="BZ516" s="23"/>
      <c r="CE516" s="186"/>
      <c r="CF516" s="186"/>
      <c r="CG516" s="186"/>
      <c r="CH516" s="186"/>
    </row>
    <row r="517" spans="1:86" s="16" customFormat="1" x14ac:dyDescent="0.2">
      <c r="A517" s="21"/>
      <c r="B517" s="19"/>
      <c r="E517" s="21"/>
      <c r="M517" s="186"/>
      <c r="S517" s="18"/>
      <c r="T517" s="17"/>
      <c r="U517" s="18"/>
      <c r="V517" s="30"/>
      <c r="W517" s="30"/>
      <c r="X517" s="18"/>
      <c r="Y517" s="18"/>
      <c r="Z517" s="18"/>
      <c r="AA517" s="186"/>
      <c r="AB517" s="186"/>
      <c r="AC517" s="295"/>
      <c r="AD517" s="186"/>
      <c r="AE517" s="18"/>
      <c r="AF517" s="18"/>
      <c r="AG517" s="41"/>
      <c r="AH517" s="13"/>
      <c r="AM517" s="21"/>
      <c r="AN517" s="295"/>
      <c r="AV517" s="22"/>
      <c r="AW517" s="21"/>
      <c r="AX517" s="21"/>
      <c r="BB517" s="186"/>
      <c r="BC517" s="186"/>
      <c r="BD517" s="186"/>
      <c r="BE517" s="186"/>
      <c r="BI517" s="21"/>
      <c r="BR517" s="186"/>
      <c r="BS517" s="186"/>
      <c r="BT517" s="186"/>
      <c r="BU517" s="186"/>
      <c r="BV517" s="21"/>
      <c r="BW517" s="23"/>
      <c r="BX517" s="21"/>
      <c r="BY517" s="44"/>
      <c r="BZ517" s="23"/>
      <c r="CE517" s="186"/>
      <c r="CF517" s="186"/>
      <c r="CG517" s="186"/>
      <c r="CH517" s="186"/>
    </row>
    <row r="518" spans="1:86" s="16" customFormat="1" x14ac:dyDescent="0.2">
      <c r="A518" s="21"/>
      <c r="B518" s="19"/>
      <c r="E518" s="21"/>
      <c r="M518" s="186"/>
      <c r="S518" s="18"/>
      <c r="T518" s="17"/>
      <c r="U518" s="18"/>
      <c r="V518" s="30"/>
      <c r="W518" s="30"/>
      <c r="X518" s="18"/>
      <c r="Y518" s="18"/>
      <c r="Z518" s="18"/>
      <c r="AA518" s="186"/>
      <c r="AB518" s="186"/>
      <c r="AC518" s="295"/>
      <c r="AD518" s="186"/>
      <c r="AE518" s="18"/>
      <c r="AF518" s="18"/>
      <c r="AG518" s="41"/>
      <c r="AH518" s="13"/>
      <c r="AM518" s="21"/>
      <c r="AN518" s="295"/>
      <c r="AV518" s="22"/>
      <c r="AW518" s="21"/>
      <c r="AX518" s="21"/>
      <c r="BB518" s="186"/>
      <c r="BC518" s="186"/>
      <c r="BD518" s="186"/>
      <c r="BE518" s="186"/>
      <c r="BI518" s="21"/>
      <c r="BR518" s="186"/>
      <c r="BS518" s="186"/>
      <c r="BT518" s="186"/>
      <c r="BU518" s="186"/>
      <c r="BV518" s="21"/>
      <c r="BW518" s="23"/>
      <c r="BX518" s="21"/>
      <c r="BY518" s="44"/>
      <c r="BZ518" s="23"/>
      <c r="CE518" s="186"/>
      <c r="CF518" s="186"/>
      <c r="CG518" s="186"/>
      <c r="CH518" s="186"/>
    </row>
    <row r="519" spans="1:86" s="16" customFormat="1" x14ac:dyDescent="0.2">
      <c r="A519" s="21"/>
      <c r="B519" s="19"/>
      <c r="E519" s="21"/>
      <c r="M519" s="186"/>
      <c r="S519" s="18"/>
      <c r="T519" s="17"/>
      <c r="U519" s="18"/>
      <c r="V519" s="30"/>
      <c r="W519" s="30"/>
      <c r="X519" s="18"/>
      <c r="Y519" s="18"/>
      <c r="Z519" s="18"/>
      <c r="AA519" s="186"/>
      <c r="AB519" s="186"/>
      <c r="AC519" s="295"/>
      <c r="AD519" s="186"/>
      <c r="AE519" s="18"/>
      <c r="AF519" s="18"/>
      <c r="AG519" s="41"/>
      <c r="AH519" s="13"/>
      <c r="AM519" s="21"/>
      <c r="AN519" s="295"/>
      <c r="AV519" s="22"/>
      <c r="AW519" s="21"/>
      <c r="AX519" s="21"/>
      <c r="BB519" s="186"/>
      <c r="BC519" s="186"/>
      <c r="BD519" s="186"/>
      <c r="BE519" s="186"/>
      <c r="BI519" s="21"/>
      <c r="BR519" s="186"/>
      <c r="BS519" s="186"/>
      <c r="BT519" s="186"/>
      <c r="BU519" s="186"/>
      <c r="BV519" s="21"/>
      <c r="BW519" s="23"/>
      <c r="BX519" s="21"/>
      <c r="BY519" s="44"/>
      <c r="BZ519" s="23"/>
      <c r="CE519" s="186"/>
      <c r="CF519" s="186"/>
      <c r="CG519" s="186"/>
      <c r="CH519" s="186"/>
    </row>
    <row r="520" spans="1:86" s="16" customFormat="1" x14ac:dyDescent="0.2">
      <c r="A520" s="21"/>
      <c r="B520" s="19"/>
      <c r="E520" s="21"/>
      <c r="M520" s="186"/>
      <c r="S520" s="18"/>
      <c r="T520" s="17"/>
      <c r="U520" s="18"/>
      <c r="V520" s="30"/>
      <c r="W520" s="30"/>
      <c r="X520" s="18"/>
      <c r="Y520" s="18"/>
      <c r="Z520" s="18"/>
      <c r="AA520" s="186"/>
      <c r="AB520" s="186"/>
      <c r="AC520" s="295"/>
      <c r="AD520" s="186"/>
      <c r="AE520" s="18"/>
      <c r="AF520" s="18"/>
      <c r="AG520" s="41"/>
      <c r="AH520" s="13"/>
      <c r="AM520" s="21"/>
      <c r="AN520" s="295"/>
      <c r="AV520" s="22"/>
      <c r="AW520" s="21"/>
      <c r="AX520" s="21"/>
      <c r="BB520" s="186"/>
      <c r="BC520" s="186"/>
      <c r="BD520" s="186"/>
      <c r="BE520" s="186"/>
      <c r="BI520" s="21"/>
      <c r="BR520" s="186"/>
      <c r="BS520" s="186"/>
      <c r="BT520" s="186"/>
      <c r="BU520" s="186"/>
      <c r="BV520" s="21"/>
      <c r="BW520" s="23"/>
      <c r="BX520" s="21"/>
      <c r="BY520" s="44"/>
      <c r="BZ520" s="23"/>
      <c r="CE520" s="186"/>
      <c r="CF520" s="186"/>
      <c r="CG520" s="186"/>
      <c r="CH520" s="186"/>
    </row>
    <row r="521" spans="1:86" s="16" customFormat="1" x14ac:dyDescent="0.2">
      <c r="A521" s="21"/>
      <c r="B521" s="19"/>
      <c r="E521" s="21"/>
      <c r="M521" s="186"/>
      <c r="S521" s="18"/>
      <c r="T521" s="17"/>
      <c r="U521" s="18"/>
      <c r="V521" s="30"/>
      <c r="W521" s="30"/>
      <c r="X521" s="18"/>
      <c r="Y521" s="18"/>
      <c r="Z521" s="18"/>
      <c r="AA521" s="186"/>
      <c r="AB521" s="186"/>
      <c r="AC521" s="295"/>
      <c r="AD521" s="186"/>
      <c r="AE521" s="18"/>
      <c r="AF521" s="18"/>
      <c r="AG521" s="41"/>
      <c r="AH521" s="13"/>
      <c r="AM521" s="21"/>
      <c r="AN521" s="295"/>
      <c r="AV521" s="22"/>
      <c r="AW521" s="21"/>
      <c r="AX521" s="21"/>
      <c r="BB521" s="186"/>
      <c r="BC521" s="186"/>
      <c r="BD521" s="186"/>
      <c r="BE521" s="186"/>
      <c r="BI521" s="21"/>
      <c r="BR521" s="186"/>
      <c r="BS521" s="186"/>
      <c r="BT521" s="186"/>
      <c r="BU521" s="186"/>
      <c r="BV521" s="21"/>
      <c r="BW521" s="23"/>
      <c r="BX521" s="21"/>
      <c r="BY521" s="44"/>
      <c r="BZ521" s="23"/>
      <c r="CE521" s="186"/>
      <c r="CF521" s="186"/>
      <c r="CG521" s="186"/>
      <c r="CH521" s="186"/>
    </row>
    <row r="522" spans="1:86" s="16" customFormat="1" x14ac:dyDescent="0.2">
      <c r="A522" s="21"/>
      <c r="B522" s="19"/>
      <c r="E522" s="21"/>
      <c r="M522" s="186"/>
      <c r="S522" s="18"/>
      <c r="T522" s="17"/>
      <c r="U522" s="18"/>
      <c r="V522" s="30"/>
      <c r="W522" s="30"/>
      <c r="X522" s="18"/>
      <c r="Y522" s="18"/>
      <c r="Z522" s="18"/>
      <c r="AA522" s="186"/>
      <c r="AB522" s="186"/>
      <c r="AC522" s="295"/>
      <c r="AD522" s="186"/>
      <c r="AE522" s="18"/>
      <c r="AF522" s="18"/>
      <c r="AG522" s="41"/>
      <c r="AH522" s="13"/>
      <c r="AM522" s="21"/>
      <c r="AN522" s="295"/>
      <c r="AV522" s="22"/>
      <c r="AW522" s="21"/>
      <c r="AX522" s="21"/>
      <c r="BB522" s="186"/>
      <c r="BC522" s="186"/>
      <c r="BD522" s="186"/>
      <c r="BE522" s="186"/>
      <c r="BI522" s="21"/>
      <c r="BR522" s="186"/>
      <c r="BS522" s="186"/>
      <c r="BT522" s="186"/>
      <c r="BU522" s="186"/>
      <c r="BV522" s="21"/>
      <c r="BW522" s="23"/>
      <c r="BX522" s="21"/>
      <c r="BY522" s="44"/>
      <c r="BZ522" s="23"/>
      <c r="CE522" s="186"/>
      <c r="CF522" s="186"/>
      <c r="CG522" s="186"/>
      <c r="CH522" s="186"/>
    </row>
    <row r="523" spans="1:86" s="16" customFormat="1" x14ac:dyDescent="0.2">
      <c r="A523" s="21"/>
      <c r="B523" s="19"/>
      <c r="E523" s="21"/>
      <c r="M523" s="186"/>
      <c r="S523" s="18"/>
      <c r="T523" s="17"/>
      <c r="U523" s="18"/>
      <c r="V523" s="30"/>
      <c r="W523" s="30"/>
      <c r="X523" s="18"/>
      <c r="Y523" s="18"/>
      <c r="Z523" s="18"/>
      <c r="AA523" s="186"/>
      <c r="AB523" s="186"/>
      <c r="AC523" s="295"/>
      <c r="AD523" s="186"/>
      <c r="AE523" s="18"/>
      <c r="AF523" s="18"/>
      <c r="AG523" s="41"/>
      <c r="AH523" s="13"/>
      <c r="AM523" s="21"/>
      <c r="AN523" s="295"/>
      <c r="AV523" s="22"/>
      <c r="AW523" s="21"/>
      <c r="AX523" s="21"/>
      <c r="BB523" s="186"/>
      <c r="BC523" s="186"/>
      <c r="BD523" s="186"/>
      <c r="BE523" s="186"/>
      <c r="BI523" s="21"/>
      <c r="BR523" s="186"/>
      <c r="BS523" s="186"/>
      <c r="BT523" s="186"/>
      <c r="BU523" s="186"/>
      <c r="BV523" s="21"/>
      <c r="BW523" s="23"/>
      <c r="BX523" s="21"/>
      <c r="BY523" s="44"/>
      <c r="BZ523" s="23"/>
      <c r="CE523" s="186"/>
      <c r="CF523" s="186"/>
      <c r="CG523" s="186"/>
      <c r="CH523" s="186"/>
    </row>
    <row r="524" spans="1:86" s="16" customFormat="1" x14ac:dyDescent="0.2">
      <c r="A524" s="21"/>
      <c r="B524" s="19"/>
      <c r="E524" s="21"/>
      <c r="M524" s="186"/>
      <c r="S524" s="18"/>
      <c r="T524" s="17"/>
      <c r="U524" s="18"/>
      <c r="V524" s="30"/>
      <c r="W524" s="30"/>
      <c r="X524" s="18"/>
      <c r="Y524" s="18"/>
      <c r="Z524" s="18"/>
      <c r="AA524" s="186"/>
      <c r="AB524" s="186"/>
      <c r="AC524" s="295"/>
      <c r="AD524" s="186"/>
      <c r="AE524" s="18"/>
      <c r="AF524" s="18"/>
      <c r="AG524" s="41"/>
      <c r="AH524" s="13"/>
      <c r="AM524" s="21"/>
      <c r="AN524" s="295"/>
      <c r="AV524" s="22"/>
      <c r="AW524" s="21"/>
      <c r="AX524" s="21"/>
      <c r="BB524" s="186"/>
      <c r="BC524" s="186"/>
      <c r="BD524" s="186"/>
      <c r="BE524" s="186"/>
      <c r="BI524" s="21"/>
      <c r="BR524" s="186"/>
      <c r="BS524" s="186"/>
      <c r="BT524" s="186"/>
      <c r="BU524" s="186"/>
      <c r="BV524" s="21"/>
      <c r="BW524" s="23"/>
      <c r="BX524" s="21"/>
      <c r="BY524" s="44"/>
      <c r="BZ524" s="23"/>
      <c r="CE524" s="186"/>
      <c r="CF524" s="186"/>
      <c r="CG524" s="186"/>
      <c r="CH524" s="186"/>
    </row>
    <row r="525" spans="1:86" s="16" customFormat="1" x14ac:dyDescent="0.2">
      <c r="A525" s="21"/>
      <c r="B525" s="19"/>
      <c r="E525" s="21"/>
      <c r="M525" s="186"/>
      <c r="S525" s="18"/>
      <c r="T525" s="17"/>
      <c r="U525" s="18"/>
      <c r="V525" s="30"/>
      <c r="W525" s="30"/>
      <c r="X525" s="18"/>
      <c r="Y525" s="18"/>
      <c r="Z525" s="18"/>
      <c r="AA525" s="186"/>
      <c r="AB525" s="186"/>
      <c r="AC525" s="295"/>
      <c r="AD525" s="186"/>
      <c r="AE525" s="18"/>
      <c r="AF525" s="18"/>
      <c r="AG525" s="41"/>
      <c r="AH525" s="13"/>
      <c r="AM525" s="21"/>
      <c r="AN525" s="295"/>
      <c r="AV525" s="22"/>
      <c r="AW525" s="21"/>
      <c r="AX525" s="21"/>
      <c r="BB525" s="186"/>
      <c r="BC525" s="186"/>
      <c r="BD525" s="186"/>
      <c r="BE525" s="186"/>
      <c r="BI525" s="21"/>
      <c r="BR525" s="186"/>
      <c r="BS525" s="186"/>
      <c r="BT525" s="186"/>
      <c r="BU525" s="186"/>
      <c r="BV525" s="21"/>
      <c r="BW525" s="23"/>
      <c r="BX525" s="21"/>
      <c r="BY525" s="44"/>
      <c r="BZ525" s="23"/>
      <c r="CE525" s="186"/>
      <c r="CF525" s="186"/>
      <c r="CG525" s="186"/>
      <c r="CH525" s="186"/>
    </row>
    <row r="526" spans="1:86" s="16" customFormat="1" x14ac:dyDescent="0.2">
      <c r="A526" s="21"/>
      <c r="B526" s="19"/>
      <c r="E526" s="21"/>
      <c r="M526" s="186"/>
      <c r="S526" s="18"/>
      <c r="T526" s="17"/>
      <c r="U526" s="18"/>
      <c r="V526" s="30"/>
      <c r="W526" s="30"/>
      <c r="X526" s="18"/>
      <c r="Y526" s="18"/>
      <c r="Z526" s="18"/>
      <c r="AA526" s="186"/>
      <c r="AB526" s="186"/>
      <c r="AC526" s="295"/>
      <c r="AD526" s="186"/>
      <c r="AE526" s="18"/>
      <c r="AF526" s="18"/>
      <c r="AG526" s="41"/>
      <c r="AH526" s="13"/>
      <c r="AM526" s="21"/>
      <c r="AN526" s="295"/>
      <c r="AV526" s="22"/>
      <c r="AW526" s="21"/>
      <c r="AX526" s="21"/>
      <c r="BB526" s="186"/>
      <c r="BC526" s="186"/>
      <c r="BD526" s="186"/>
      <c r="BE526" s="186"/>
      <c r="BI526" s="21"/>
      <c r="BR526" s="186"/>
      <c r="BS526" s="186"/>
      <c r="BT526" s="186"/>
      <c r="BU526" s="186"/>
      <c r="BV526" s="21"/>
      <c r="BW526" s="23"/>
      <c r="BX526" s="21"/>
      <c r="BY526" s="44"/>
      <c r="BZ526" s="23"/>
      <c r="CE526" s="186"/>
      <c r="CF526" s="186"/>
      <c r="CG526" s="186"/>
      <c r="CH526" s="186"/>
    </row>
    <row r="527" spans="1:86" s="16" customFormat="1" x14ac:dyDescent="0.2">
      <c r="A527" s="21"/>
      <c r="B527" s="19"/>
      <c r="E527" s="21"/>
      <c r="M527" s="186"/>
      <c r="S527" s="18"/>
      <c r="T527" s="17"/>
      <c r="U527" s="18"/>
      <c r="V527" s="30"/>
      <c r="W527" s="30"/>
      <c r="X527" s="18"/>
      <c r="Y527" s="18"/>
      <c r="Z527" s="18"/>
      <c r="AA527" s="186"/>
      <c r="AB527" s="186"/>
      <c r="AC527" s="295"/>
      <c r="AD527" s="186"/>
      <c r="AE527" s="18"/>
      <c r="AF527" s="18"/>
      <c r="AG527" s="41"/>
      <c r="AH527" s="13"/>
      <c r="AM527" s="21"/>
      <c r="AN527" s="295"/>
      <c r="AV527" s="22"/>
      <c r="AW527" s="21"/>
      <c r="AX527" s="21"/>
      <c r="BB527" s="186"/>
      <c r="BC527" s="186"/>
      <c r="BD527" s="186"/>
      <c r="BE527" s="186"/>
      <c r="BI527" s="21"/>
      <c r="BR527" s="186"/>
      <c r="BS527" s="186"/>
      <c r="BT527" s="186"/>
      <c r="BU527" s="186"/>
      <c r="BV527" s="21"/>
      <c r="BW527" s="23"/>
      <c r="BX527" s="21"/>
      <c r="BY527" s="44"/>
      <c r="BZ527" s="23"/>
      <c r="CE527" s="186"/>
      <c r="CF527" s="186"/>
      <c r="CG527" s="186"/>
      <c r="CH527" s="186"/>
    </row>
    <row r="528" spans="1:86" s="16" customFormat="1" x14ac:dyDescent="0.2">
      <c r="A528" s="21"/>
      <c r="B528" s="19"/>
      <c r="E528" s="21"/>
      <c r="M528" s="186"/>
      <c r="S528" s="18"/>
      <c r="T528" s="17"/>
      <c r="U528" s="18"/>
      <c r="V528" s="30"/>
      <c r="W528" s="30"/>
      <c r="X528" s="18"/>
      <c r="Y528" s="18"/>
      <c r="Z528" s="18"/>
      <c r="AA528" s="186"/>
      <c r="AB528" s="186"/>
      <c r="AC528" s="295"/>
      <c r="AD528" s="186"/>
      <c r="AE528" s="18"/>
      <c r="AF528" s="18"/>
      <c r="AG528" s="41"/>
      <c r="AH528" s="13"/>
      <c r="AM528" s="21"/>
      <c r="AN528" s="295"/>
      <c r="AV528" s="22"/>
      <c r="AW528" s="21"/>
      <c r="AX528" s="21"/>
      <c r="BB528" s="186"/>
      <c r="BC528" s="186"/>
      <c r="BD528" s="186"/>
      <c r="BE528" s="186"/>
      <c r="BI528" s="21"/>
      <c r="BR528" s="186"/>
      <c r="BS528" s="186"/>
      <c r="BT528" s="186"/>
      <c r="BU528" s="186"/>
      <c r="BV528" s="21"/>
      <c r="BW528" s="23"/>
      <c r="BX528" s="21"/>
      <c r="BY528" s="44"/>
      <c r="BZ528" s="23"/>
      <c r="CE528" s="186"/>
      <c r="CF528" s="186"/>
      <c r="CG528" s="186"/>
      <c r="CH528" s="186"/>
    </row>
    <row r="529" spans="1:86" s="16" customFormat="1" x14ac:dyDescent="0.2">
      <c r="A529" s="21"/>
      <c r="B529" s="19"/>
      <c r="E529" s="21"/>
      <c r="M529" s="186"/>
      <c r="S529" s="18"/>
      <c r="T529" s="17"/>
      <c r="U529" s="18"/>
      <c r="V529" s="30"/>
      <c r="W529" s="30"/>
      <c r="X529" s="18"/>
      <c r="Y529" s="18"/>
      <c r="Z529" s="18"/>
      <c r="AA529" s="186"/>
      <c r="AB529" s="186"/>
      <c r="AC529" s="295"/>
      <c r="AD529" s="186"/>
      <c r="AE529" s="18"/>
      <c r="AF529" s="18"/>
      <c r="AG529" s="41"/>
      <c r="AH529" s="13"/>
      <c r="AM529" s="21"/>
      <c r="AN529" s="295"/>
      <c r="AV529" s="22"/>
      <c r="AW529" s="21"/>
      <c r="AX529" s="21"/>
      <c r="BB529" s="186"/>
      <c r="BC529" s="186"/>
      <c r="BD529" s="186"/>
      <c r="BE529" s="186"/>
      <c r="BI529" s="21"/>
      <c r="BR529" s="186"/>
      <c r="BS529" s="186"/>
      <c r="BT529" s="186"/>
      <c r="BU529" s="186"/>
      <c r="BV529" s="21"/>
      <c r="BW529" s="23"/>
      <c r="BX529" s="21"/>
      <c r="BY529" s="44"/>
      <c r="BZ529" s="23"/>
      <c r="CE529" s="186"/>
      <c r="CF529" s="186"/>
      <c r="CG529" s="186"/>
      <c r="CH529" s="186"/>
    </row>
    <row r="530" spans="1:86" s="16" customFormat="1" x14ac:dyDescent="0.2">
      <c r="A530" s="21"/>
      <c r="B530" s="19"/>
      <c r="E530" s="21"/>
      <c r="M530" s="186"/>
      <c r="S530" s="18"/>
      <c r="T530" s="17"/>
      <c r="U530" s="18"/>
      <c r="V530" s="30"/>
      <c r="W530" s="30"/>
      <c r="X530" s="18"/>
      <c r="Y530" s="18"/>
      <c r="Z530" s="18"/>
      <c r="AA530" s="186"/>
      <c r="AB530" s="186"/>
      <c r="AC530" s="295"/>
      <c r="AD530" s="186"/>
      <c r="AE530" s="18"/>
      <c r="AF530" s="18"/>
      <c r="AG530" s="41"/>
      <c r="AH530" s="13"/>
      <c r="AM530" s="21"/>
      <c r="AN530" s="295"/>
      <c r="AV530" s="22"/>
      <c r="AW530" s="21"/>
      <c r="AX530" s="21"/>
      <c r="BB530" s="186"/>
      <c r="BC530" s="186"/>
      <c r="BD530" s="186"/>
      <c r="BE530" s="186"/>
      <c r="BI530" s="21"/>
      <c r="BR530" s="186"/>
      <c r="BS530" s="186"/>
      <c r="BT530" s="186"/>
      <c r="BU530" s="186"/>
      <c r="BV530" s="21"/>
      <c r="BW530" s="23"/>
      <c r="BX530" s="21"/>
      <c r="BY530" s="44"/>
      <c r="BZ530" s="23"/>
      <c r="CE530" s="186"/>
      <c r="CF530" s="186"/>
      <c r="CG530" s="186"/>
      <c r="CH530" s="186"/>
    </row>
    <row r="531" spans="1:86" s="16" customFormat="1" x14ac:dyDescent="0.2">
      <c r="A531" s="21"/>
      <c r="B531" s="19"/>
      <c r="E531" s="21"/>
      <c r="M531" s="186"/>
      <c r="S531" s="18"/>
      <c r="T531" s="17"/>
      <c r="U531" s="18"/>
      <c r="V531" s="30"/>
      <c r="W531" s="30"/>
      <c r="X531" s="18"/>
      <c r="Y531" s="18"/>
      <c r="Z531" s="18"/>
      <c r="AA531" s="186"/>
      <c r="AB531" s="186"/>
      <c r="AC531" s="295"/>
      <c r="AD531" s="186"/>
      <c r="AE531" s="18"/>
      <c r="AF531" s="18"/>
      <c r="AG531" s="41"/>
      <c r="AH531" s="13"/>
      <c r="AM531" s="21"/>
      <c r="AN531" s="295"/>
      <c r="AV531" s="22"/>
      <c r="AW531" s="21"/>
      <c r="AX531" s="21"/>
      <c r="BB531" s="186"/>
      <c r="BC531" s="186"/>
      <c r="BD531" s="186"/>
      <c r="BE531" s="186"/>
      <c r="BI531" s="21"/>
      <c r="BR531" s="186"/>
      <c r="BS531" s="186"/>
      <c r="BT531" s="186"/>
      <c r="BU531" s="186"/>
      <c r="BV531" s="21"/>
      <c r="BW531" s="23"/>
      <c r="BX531" s="21"/>
      <c r="BY531" s="44"/>
      <c r="BZ531" s="23"/>
      <c r="CE531" s="186"/>
      <c r="CF531" s="186"/>
      <c r="CG531" s="186"/>
      <c r="CH531" s="186"/>
    </row>
    <row r="532" spans="1:86" s="16" customFormat="1" x14ac:dyDescent="0.2">
      <c r="A532" s="21"/>
      <c r="B532" s="19"/>
      <c r="E532" s="21"/>
      <c r="M532" s="186"/>
      <c r="S532" s="18"/>
      <c r="T532" s="17"/>
      <c r="U532" s="18"/>
      <c r="V532" s="30"/>
      <c r="W532" s="30"/>
      <c r="X532" s="18"/>
      <c r="Y532" s="18"/>
      <c r="Z532" s="18"/>
      <c r="AA532" s="186"/>
      <c r="AB532" s="186"/>
      <c r="AC532" s="295"/>
      <c r="AD532" s="186"/>
      <c r="AE532" s="18"/>
      <c r="AF532" s="18"/>
      <c r="AG532" s="41"/>
      <c r="AH532" s="13"/>
      <c r="AM532" s="21"/>
      <c r="AN532" s="295"/>
      <c r="AV532" s="22"/>
      <c r="AW532" s="21"/>
      <c r="AX532" s="21"/>
      <c r="BB532" s="186"/>
      <c r="BC532" s="186"/>
      <c r="BD532" s="186"/>
      <c r="BE532" s="186"/>
      <c r="BI532" s="21"/>
      <c r="BR532" s="186"/>
      <c r="BS532" s="186"/>
      <c r="BT532" s="186"/>
      <c r="BU532" s="186"/>
      <c r="BV532" s="21"/>
      <c r="BW532" s="23"/>
      <c r="BX532" s="21"/>
      <c r="BY532" s="44"/>
      <c r="BZ532" s="23"/>
      <c r="CE532" s="186"/>
      <c r="CF532" s="186"/>
      <c r="CG532" s="186"/>
      <c r="CH532" s="186"/>
    </row>
    <row r="533" spans="1:86" s="16" customFormat="1" x14ac:dyDescent="0.2">
      <c r="A533" s="21"/>
      <c r="B533" s="19"/>
      <c r="E533" s="21"/>
      <c r="M533" s="186"/>
      <c r="S533" s="18"/>
      <c r="T533" s="17"/>
      <c r="U533" s="18"/>
      <c r="V533" s="30"/>
      <c r="W533" s="30"/>
      <c r="X533" s="18"/>
      <c r="Y533" s="18"/>
      <c r="Z533" s="18"/>
      <c r="AA533" s="186"/>
      <c r="AB533" s="186"/>
      <c r="AC533" s="295"/>
      <c r="AD533" s="186"/>
      <c r="AE533" s="18"/>
      <c r="AF533" s="18"/>
      <c r="AG533" s="41"/>
      <c r="AH533" s="13"/>
      <c r="AM533" s="21"/>
      <c r="AN533" s="295"/>
      <c r="AV533" s="22"/>
      <c r="AW533" s="21"/>
      <c r="AX533" s="21"/>
      <c r="BB533" s="186"/>
      <c r="BC533" s="186"/>
      <c r="BD533" s="186"/>
      <c r="BE533" s="186"/>
      <c r="BI533" s="21"/>
      <c r="BR533" s="186"/>
      <c r="BS533" s="186"/>
      <c r="BT533" s="186"/>
      <c r="BU533" s="186"/>
      <c r="BV533" s="21"/>
      <c r="BW533" s="23"/>
      <c r="BX533" s="21"/>
      <c r="BY533" s="44"/>
      <c r="BZ533" s="23"/>
      <c r="CE533" s="186"/>
      <c r="CF533" s="186"/>
      <c r="CG533" s="186"/>
      <c r="CH533" s="186"/>
    </row>
    <row r="534" spans="1:86" s="16" customFormat="1" x14ac:dyDescent="0.2">
      <c r="A534" s="21"/>
      <c r="B534" s="19"/>
      <c r="E534" s="21"/>
      <c r="M534" s="186"/>
      <c r="S534" s="18"/>
      <c r="T534" s="17"/>
      <c r="U534" s="18"/>
      <c r="V534" s="30"/>
      <c r="W534" s="30"/>
      <c r="X534" s="18"/>
      <c r="Y534" s="18"/>
      <c r="Z534" s="18"/>
      <c r="AA534" s="186"/>
      <c r="AB534" s="186"/>
      <c r="AC534" s="295"/>
      <c r="AD534" s="186"/>
      <c r="AE534" s="18"/>
      <c r="AF534" s="18"/>
      <c r="AG534" s="41"/>
      <c r="AH534" s="13"/>
      <c r="AM534" s="21"/>
      <c r="AN534" s="295"/>
      <c r="AV534" s="22"/>
      <c r="AW534" s="21"/>
      <c r="AX534" s="21"/>
      <c r="BB534" s="186"/>
      <c r="BC534" s="186"/>
      <c r="BD534" s="186"/>
      <c r="BE534" s="186"/>
      <c r="BI534" s="21"/>
      <c r="BR534" s="186"/>
      <c r="BS534" s="186"/>
      <c r="BT534" s="186"/>
      <c r="BU534" s="186"/>
      <c r="BV534" s="21"/>
      <c r="BW534" s="23"/>
      <c r="BX534" s="21"/>
      <c r="BY534" s="44"/>
      <c r="BZ534" s="23"/>
      <c r="CE534" s="186"/>
      <c r="CF534" s="186"/>
      <c r="CG534" s="186"/>
      <c r="CH534" s="186"/>
    </row>
    <row r="535" spans="1:86" s="16" customFormat="1" x14ac:dyDescent="0.2">
      <c r="A535" s="21"/>
      <c r="B535" s="19"/>
      <c r="E535" s="21"/>
      <c r="M535" s="186"/>
      <c r="S535" s="18"/>
      <c r="T535" s="17"/>
      <c r="U535" s="18"/>
      <c r="V535" s="30"/>
      <c r="W535" s="30"/>
      <c r="X535" s="18"/>
      <c r="Y535" s="18"/>
      <c r="Z535" s="18"/>
      <c r="AA535" s="186"/>
      <c r="AB535" s="186"/>
      <c r="AC535" s="295"/>
      <c r="AD535" s="186"/>
      <c r="AE535" s="18"/>
      <c r="AF535" s="18"/>
      <c r="AG535" s="41"/>
      <c r="AH535" s="13"/>
      <c r="AM535" s="21"/>
      <c r="AN535" s="295"/>
      <c r="AV535" s="22"/>
      <c r="AW535" s="21"/>
      <c r="AX535" s="21"/>
      <c r="BB535" s="186"/>
      <c r="BC535" s="186"/>
      <c r="BD535" s="186"/>
      <c r="BE535" s="186"/>
      <c r="BI535" s="21"/>
      <c r="BR535" s="186"/>
      <c r="BS535" s="186"/>
      <c r="BT535" s="186"/>
      <c r="BU535" s="186"/>
      <c r="BV535" s="21"/>
      <c r="BW535" s="23"/>
      <c r="BX535" s="21"/>
      <c r="BY535" s="44"/>
      <c r="BZ535" s="23"/>
      <c r="CE535" s="186"/>
      <c r="CF535" s="186"/>
      <c r="CG535" s="186"/>
      <c r="CH535" s="186"/>
    </row>
    <row r="536" spans="1:86" s="16" customFormat="1" x14ac:dyDescent="0.2">
      <c r="A536" s="21"/>
      <c r="B536" s="19"/>
      <c r="E536" s="21"/>
      <c r="M536" s="186"/>
      <c r="S536" s="18"/>
      <c r="T536" s="17"/>
      <c r="U536" s="18"/>
      <c r="V536" s="30"/>
      <c r="W536" s="30"/>
      <c r="X536" s="18"/>
      <c r="Y536" s="18"/>
      <c r="Z536" s="18"/>
      <c r="AA536" s="186"/>
      <c r="AB536" s="186"/>
      <c r="AC536" s="295"/>
      <c r="AD536" s="186"/>
      <c r="AE536" s="18"/>
      <c r="AF536" s="18"/>
      <c r="AG536" s="41"/>
      <c r="AH536" s="13"/>
      <c r="AM536" s="21"/>
      <c r="AN536" s="295"/>
      <c r="AV536" s="22"/>
      <c r="AW536" s="21"/>
      <c r="AX536" s="21"/>
      <c r="BB536" s="186"/>
      <c r="BC536" s="186"/>
      <c r="BD536" s="186"/>
      <c r="BE536" s="186"/>
      <c r="BI536" s="21"/>
      <c r="BR536" s="186"/>
      <c r="BS536" s="186"/>
      <c r="BT536" s="186"/>
      <c r="BU536" s="186"/>
      <c r="BV536" s="21"/>
      <c r="BW536" s="23"/>
      <c r="BX536" s="21"/>
      <c r="BY536" s="44"/>
      <c r="BZ536" s="23"/>
      <c r="CE536" s="186"/>
      <c r="CF536" s="186"/>
      <c r="CG536" s="186"/>
      <c r="CH536" s="186"/>
    </row>
    <row r="537" spans="1:86" s="16" customFormat="1" x14ac:dyDescent="0.2">
      <c r="A537" s="21"/>
      <c r="B537" s="19"/>
      <c r="E537" s="21"/>
      <c r="M537" s="186"/>
      <c r="S537" s="18"/>
      <c r="T537" s="17"/>
      <c r="U537" s="18"/>
      <c r="V537" s="30"/>
      <c r="W537" s="30"/>
      <c r="X537" s="18"/>
      <c r="Y537" s="18"/>
      <c r="Z537" s="18"/>
      <c r="AA537" s="186"/>
      <c r="AB537" s="186"/>
      <c r="AC537" s="295"/>
      <c r="AD537" s="186"/>
      <c r="AE537" s="18"/>
      <c r="AF537" s="18"/>
      <c r="AG537" s="41"/>
      <c r="AH537" s="13"/>
      <c r="AM537" s="21"/>
      <c r="AN537" s="295"/>
      <c r="AV537" s="22"/>
      <c r="AW537" s="21"/>
      <c r="AX537" s="21"/>
      <c r="BB537" s="186"/>
      <c r="BC537" s="186"/>
      <c r="BD537" s="186"/>
      <c r="BE537" s="186"/>
      <c r="BI537" s="21"/>
      <c r="BR537" s="186"/>
      <c r="BS537" s="186"/>
      <c r="BT537" s="186"/>
      <c r="BU537" s="186"/>
      <c r="BV537" s="21"/>
      <c r="BW537" s="23"/>
      <c r="BX537" s="21"/>
      <c r="BY537" s="44"/>
      <c r="BZ537" s="23"/>
      <c r="CE537" s="186"/>
      <c r="CF537" s="186"/>
      <c r="CG537" s="186"/>
      <c r="CH537" s="186"/>
    </row>
    <row r="538" spans="1:86" s="16" customFormat="1" x14ac:dyDescent="0.2">
      <c r="A538" s="21"/>
      <c r="B538" s="19"/>
      <c r="E538" s="21"/>
      <c r="M538" s="186"/>
      <c r="S538" s="18"/>
      <c r="T538" s="17"/>
      <c r="U538" s="18"/>
      <c r="V538" s="30"/>
      <c r="W538" s="30"/>
      <c r="X538" s="18"/>
      <c r="Y538" s="18"/>
      <c r="Z538" s="18"/>
      <c r="AA538" s="186"/>
      <c r="AB538" s="186"/>
      <c r="AC538" s="295"/>
      <c r="AD538" s="186"/>
      <c r="AE538" s="18"/>
      <c r="AF538" s="18"/>
      <c r="AG538" s="41"/>
      <c r="AH538" s="13"/>
      <c r="AM538" s="21"/>
      <c r="AN538" s="295"/>
      <c r="AV538" s="22"/>
      <c r="AW538" s="21"/>
      <c r="AX538" s="21"/>
      <c r="BB538" s="186"/>
      <c r="BC538" s="186"/>
      <c r="BD538" s="186"/>
      <c r="BE538" s="186"/>
      <c r="BI538" s="21"/>
      <c r="BR538" s="186"/>
      <c r="BS538" s="186"/>
      <c r="BT538" s="186"/>
      <c r="BU538" s="186"/>
      <c r="BV538" s="21"/>
      <c r="BW538" s="23"/>
      <c r="BX538" s="21"/>
      <c r="BY538" s="44"/>
      <c r="BZ538" s="23"/>
      <c r="CE538" s="186"/>
      <c r="CF538" s="186"/>
      <c r="CG538" s="186"/>
      <c r="CH538" s="186"/>
    </row>
    <row r="539" spans="1:86" s="16" customFormat="1" x14ac:dyDescent="0.2">
      <c r="A539" s="21"/>
      <c r="B539" s="19"/>
      <c r="E539" s="21"/>
      <c r="M539" s="186"/>
      <c r="S539" s="18"/>
      <c r="T539" s="17"/>
      <c r="U539" s="18"/>
      <c r="V539" s="30"/>
      <c r="W539" s="30"/>
      <c r="X539" s="18"/>
      <c r="Y539" s="18"/>
      <c r="Z539" s="18"/>
      <c r="AA539" s="186"/>
      <c r="AB539" s="186"/>
      <c r="AC539" s="295"/>
      <c r="AD539" s="186"/>
      <c r="AE539" s="18"/>
      <c r="AF539" s="18"/>
      <c r="AG539" s="41"/>
      <c r="AH539" s="13"/>
      <c r="AM539" s="21"/>
      <c r="AN539" s="295"/>
      <c r="AV539" s="22"/>
      <c r="AW539" s="21"/>
      <c r="AX539" s="21"/>
      <c r="BB539" s="186"/>
      <c r="BC539" s="186"/>
      <c r="BD539" s="186"/>
      <c r="BE539" s="186"/>
      <c r="BI539" s="21"/>
      <c r="BR539" s="186"/>
      <c r="BS539" s="186"/>
      <c r="BT539" s="186"/>
      <c r="BU539" s="186"/>
      <c r="BV539" s="21"/>
      <c r="BW539" s="23"/>
      <c r="BX539" s="21"/>
      <c r="BY539" s="44"/>
      <c r="BZ539" s="23"/>
      <c r="CE539" s="186"/>
      <c r="CF539" s="186"/>
      <c r="CG539" s="186"/>
      <c r="CH539" s="186"/>
    </row>
    <row r="540" spans="1:86" s="16" customFormat="1" x14ac:dyDescent="0.2">
      <c r="A540" s="21"/>
      <c r="B540" s="19"/>
      <c r="E540" s="21"/>
      <c r="M540" s="186"/>
      <c r="S540" s="18"/>
      <c r="T540" s="17"/>
      <c r="U540" s="18"/>
      <c r="V540" s="30"/>
      <c r="W540" s="30"/>
      <c r="X540" s="18"/>
      <c r="Y540" s="18"/>
      <c r="Z540" s="18"/>
      <c r="AA540" s="186"/>
      <c r="AB540" s="186"/>
      <c r="AC540" s="295"/>
      <c r="AD540" s="186"/>
      <c r="AE540" s="18"/>
      <c r="AF540" s="18"/>
      <c r="AG540" s="41"/>
      <c r="AH540" s="13"/>
      <c r="AM540" s="21"/>
      <c r="AN540" s="295"/>
      <c r="AV540" s="22"/>
      <c r="AW540" s="21"/>
      <c r="AX540" s="21"/>
      <c r="BB540" s="186"/>
      <c r="BC540" s="186"/>
      <c r="BD540" s="186"/>
      <c r="BE540" s="186"/>
      <c r="BI540" s="21"/>
      <c r="BR540" s="186"/>
      <c r="BS540" s="186"/>
      <c r="BT540" s="186"/>
      <c r="BU540" s="186"/>
      <c r="BV540" s="21"/>
      <c r="BW540" s="23"/>
      <c r="BX540" s="21"/>
      <c r="BY540" s="44"/>
      <c r="BZ540" s="23"/>
      <c r="CE540" s="186"/>
      <c r="CF540" s="186"/>
      <c r="CG540" s="186"/>
      <c r="CH540" s="186"/>
    </row>
    <row r="541" spans="1:86" s="16" customFormat="1" x14ac:dyDescent="0.2">
      <c r="A541" s="21"/>
      <c r="B541" s="19"/>
      <c r="E541" s="21"/>
      <c r="M541" s="186"/>
      <c r="S541" s="18"/>
      <c r="T541" s="17"/>
      <c r="U541" s="18"/>
      <c r="V541" s="30"/>
      <c r="W541" s="30"/>
      <c r="X541" s="18"/>
      <c r="Y541" s="18"/>
      <c r="Z541" s="18"/>
      <c r="AA541" s="186"/>
      <c r="AB541" s="186"/>
      <c r="AC541" s="295"/>
      <c r="AD541" s="186"/>
      <c r="AE541" s="18"/>
      <c r="AF541" s="18"/>
      <c r="AG541" s="41"/>
      <c r="AH541" s="13"/>
      <c r="AM541" s="21"/>
      <c r="AN541" s="295"/>
      <c r="AV541" s="22"/>
      <c r="AW541" s="21"/>
      <c r="AX541" s="21"/>
      <c r="BB541" s="186"/>
      <c r="BC541" s="186"/>
      <c r="BD541" s="186"/>
      <c r="BE541" s="186"/>
      <c r="BI541" s="21"/>
      <c r="BR541" s="186"/>
      <c r="BS541" s="186"/>
      <c r="BT541" s="186"/>
      <c r="BU541" s="186"/>
      <c r="BV541" s="21"/>
      <c r="BW541" s="23"/>
      <c r="BX541" s="21"/>
      <c r="BY541" s="44"/>
      <c r="BZ541" s="23"/>
      <c r="CE541" s="186"/>
      <c r="CF541" s="186"/>
      <c r="CG541" s="186"/>
      <c r="CH541" s="186"/>
    </row>
    <row r="542" spans="1:86" s="16" customFormat="1" x14ac:dyDescent="0.2">
      <c r="A542" s="21"/>
      <c r="B542" s="19"/>
      <c r="E542" s="21"/>
      <c r="M542" s="186"/>
      <c r="S542" s="18"/>
      <c r="T542" s="17"/>
      <c r="U542" s="18"/>
      <c r="V542" s="30"/>
      <c r="W542" s="30"/>
      <c r="X542" s="18"/>
      <c r="Y542" s="18"/>
      <c r="Z542" s="18"/>
      <c r="AA542" s="186"/>
      <c r="AB542" s="186"/>
      <c r="AC542" s="295"/>
      <c r="AD542" s="186"/>
      <c r="AE542" s="18"/>
      <c r="AF542" s="18"/>
      <c r="AG542" s="41"/>
      <c r="AH542" s="13"/>
      <c r="AM542" s="21"/>
      <c r="AN542" s="295"/>
      <c r="AV542" s="22"/>
      <c r="AW542" s="21"/>
      <c r="AX542" s="21"/>
      <c r="BB542" s="186"/>
      <c r="BC542" s="186"/>
      <c r="BD542" s="186"/>
      <c r="BE542" s="186"/>
      <c r="BI542" s="21"/>
      <c r="BR542" s="186"/>
      <c r="BS542" s="186"/>
      <c r="BT542" s="186"/>
      <c r="BU542" s="186"/>
      <c r="BV542" s="21"/>
      <c r="BW542" s="23"/>
      <c r="BX542" s="21"/>
      <c r="BY542" s="44"/>
      <c r="BZ542" s="23"/>
      <c r="CE542" s="186"/>
      <c r="CF542" s="186"/>
      <c r="CG542" s="186"/>
      <c r="CH542" s="186"/>
    </row>
    <row r="543" spans="1:86" s="16" customFormat="1" x14ac:dyDescent="0.2">
      <c r="A543" s="21"/>
      <c r="B543" s="19"/>
      <c r="E543" s="21"/>
      <c r="M543" s="186"/>
      <c r="S543" s="18"/>
      <c r="T543" s="17"/>
      <c r="U543" s="18"/>
      <c r="V543" s="30"/>
      <c r="W543" s="30"/>
      <c r="X543" s="18"/>
      <c r="Y543" s="18"/>
      <c r="Z543" s="18"/>
      <c r="AA543" s="186"/>
      <c r="AB543" s="186"/>
      <c r="AC543" s="295"/>
      <c r="AD543" s="186"/>
      <c r="AE543" s="18"/>
      <c r="AF543" s="18"/>
      <c r="AG543" s="41"/>
      <c r="AH543" s="13"/>
      <c r="AM543" s="21"/>
      <c r="AN543" s="295"/>
      <c r="AV543" s="22"/>
      <c r="AW543" s="21"/>
      <c r="AX543" s="21"/>
      <c r="BB543" s="186"/>
      <c r="BC543" s="186"/>
      <c r="BD543" s="186"/>
      <c r="BE543" s="186"/>
      <c r="BI543" s="21"/>
      <c r="BR543" s="186"/>
      <c r="BS543" s="186"/>
      <c r="BT543" s="186"/>
      <c r="BU543" s="186"/>
      <c r="BV543" s="21"/>
      <c r="BW543" s="23"/>
      <c r="BX543" s="21"/>
      <c r="BY543" s="44"/>
      <c r="BZ543" s="23"/>
      <c r="CE543" s="186"/>
      <c r="CF543" s="186"/>
      <c r="CG543" s="186"/>
      <c r="CH543" s="186"/>
    </row>
    <row r="544" spans="1:86" s="16" customFormat="1" x14ac:dyDescent="0.2">
      <c r="A544" s="21"/>
      <c r="B544" s="19"/>
      <c r="E544" s="21"/>
      <c r="M544" s="186"/>
      <c r="S544" s="18"/>
      <c r="T544" s="17"/>
      <c r="U544" s="18"/>
      <c r="V544" s="30"/>
      <c r="W544" s="30"/>
      <c r="X544" s="18"/>
      <c r="Y544" s="18"/>
      <c r="Z544" s="18"/>
      <c r="AA544" s="186"/>
      <c r="AB544" s="186"/>
      <c r="AC544" s="295"/>
      <c r="AD544" s="186"/>
      <c r="AE544" s="18"/>
      <c r="AF544" s="18"/>
      <c r="AG544" s="41"/>
      <c r="AH544" s="13"/>
      <c r="AM544" s="21"/>
      <c r="AN544" s="295"/>
      <c r="AV544" s="22"/>
      <c r="AW544" s="21"/>
      <c r="AX544" s="21"/>
      <c r="BB544" s="186"/>
      <c r="BC544" s="186"/>
      <c r="BD544" s="186"/>
      <c r="BE544" s="186"/>
      <c r="BI544" s="21"/>
      <c r="BR544" s="186"/>
      <c r="BS544" s="186"/>
      <c r="BT544" s="186"/>
      <c r="BU544" s="186"/>
      <c r="BV544" s="21"/>
      <c r="BW544" s="23"/>
      <c r="BX544" s="21"/>
      <c r="BY544" s="44"/>
      <c r="BZ544" s="23"/>
      <c r="CE544" s="186"/>
      <c r="CF544" s="186"/>
      <c r="CG544" s="186"/>
      <c r="CH544" s="186"/>
    </row>
    <row r="545" spans="1:86" s="16" customFormat="1" x14ac:dyDescent="0.2">
      <c r="A545" s="21"/>
      <c r="B545" s="19"/>
      <c r="E545" s="21"/>
      <c r="M545" s="186"/>
      <c r="S545" s="18"/>
      <c r="T545" s="17"/>
      <c r="U545" s="18"/>
      <c r="V545" s="30"/>
      <c r="W545" s="30"/>
      <c r="X545" s="18"/>
      <c r="Y545" s="18"/>
      <c r="Z545" s="18"/>
      <c r="AA545" s="186"/>
      <c r="AB545" s="186"/>
      <c r="AC545" s="295"/>
      <c r="AD545" s="186"/>
      <c r="AE545" s="18"/>
      <c r="AF545" s="18"/>
      <c r="AG545" s="41"/>
      <c r="AH545" s="13"/>
      <c r="AM545" s="21"/>
      <c r="AN545" s="295"/>
      <c r="AV545" s="22"/>
      <c r="AW545" s="21"/>
      <c r="AX545" s="21"/>
      <c r="BB545" s="186"/>
      <c r="BC545" s="186"/>
      <c r="BD545" s="186"/>
      <c r="BE545" s="186"/>
      <c r="BI545" s="21"/>
      <c r="BR545" s="186"/>
      <c r="BS545" s="186"/>
      <c r="BT545" s="186"/>
      <c r="BU545" s="186"/>
      <c r="BV545" s="21"/>
      <c r="BW545" s="23"/>
      <c r="BX545" s="21"/>
      <c r="BY545" s="44"/>
      <c r="BZ545" s="23"/>
      <c r="CE545" s="186"/>
      <c r="CF545" s="186"/>
      <c r="CG545" s="186"/>
      <c r="CH545" s="186"/>
    </row>
    <row r="546" spans="1:86" s="16" customFormat="1" x14ac:dyDescent="0.2">
      <c r="A546" s="21"/>
      <c r="B546" s="19"/>
      <c r="E546" s="21"/>
      <c r="M546" s="186"/>
      <c r="S546" s="18"/>
      <c r="T546" s="17"/>
      <c r="U546" s="18"/>
      <c r="V546" s="30"/>
      <c r="W546" s="30"/>
      <c r="X546" s="18"/>
      <c r="Y546" s="18"/>
      <c r="Z546" s="18"/>
      <c r="AA546" s="186"/>
      <c r="AB546" s="186"/>
      <c r="AC546" s="295"/>
      <c r="AD546" s="186"/>
      <c r="AE546" s="18"/>
      <c r="AF546" s="18"/>
      <c r="AG546" s="41"/>
      <c r="AH546" s="13"/>
      <c r="AM546" s="21"/>
      <c r="AN546" s="295"/>
      <c r="AV546" s="22"/>
      <c r="AW546" s="21"/>
      <c r="AX546" s="21"/>
      <c r="BB546" s="186"/>
      <c r="BC546" s="186"/>
      <c r="BD546" s="186"/>
      <c r="BE546" s="186"/>
      <c r="BI546" s="21"/>
      <c r="BR546" s="186"/>
      <c r="BS546" s="186"/>
      <c r="BT546" s="186"/>
      <c r="BU546" s="186"/>
      <c r="BV546" s="21"/>
      <c r="BW546" s="23"/>
      <c r="BX546" s="21"/>
      <c r="BY546" s="44"/>
      <c r="BZ546" s="23"/>
      <c r="CE546" s="186"/>
      <c r="CF546" s="186"/>
      <c r="CG546" s="186"/>
      <c r="CH546" s="186"/>
    </row>
    <row r="547" spans="1:86" s="16" customFormat="1" x14ac:dyDescent="0.2">
      <c r="A547" s="21"/>
      <c r="B547" s="19"/>
      <c r="E547" s="21"/>
      <c r="M547" s="186"/>
      <c r="S547" s="18"/>
      <c r="T547" s="17"/>
      <c r="U547" s="18"/>
      <c r="V547" s="30"/>
      <c r="W547" s="30"/>
      <c r="X547" s="18"/>
      <c r="Y547" s="18"/>
      <c r="Z547" s="18"/>
      <c r="AA547" s="186"/>
      <c r="AB547" s="186"/>
      <c r="AC547" s="295"/>
      <c r="AD547" s="186"/>
      <c r="AE547" s="18"/>
      <c r="AF547" s="18"/>
      <c r="AG547" s="41"/>
      <c r="AH547" s="13"/>
      <c r="AM547" s="21"/>
      <c r="AN547" s="295"/>
      <c r="AV547" s="22"/>
      <c r="AW547" s="21"/>
      <c r="AX547" s="21"/>
      <c r="BB547" s="186"/>
      <c r="BC547" s="186"/>
      <c r="BD547" s="186"/>
      <c r="BE547" s="186"/>
      <c r="BI547" s="21"/>
      <c r="BR547" s="186"/>
      <c r="BS547" s="186"/>
      <c r="BT547" s="186"/>
      <c r="BU547" s="186"/>
      <c r="BV547" s="21"/>
      <c r="BW547" s="23"/>
      <c r="BX547" s="21"/>
      <c r="BY547" s="44"/>
      <c r="BZ547" s="23"/>
      <c r="CE547" s="186"/>
      <c r="CF547" s="186"/>
      <c r="CG547" s="186"/>
      <c r="CH547" s="186"/>
    </row>
    <row r="548" spans="1:86" s="16" customFormat="1" x14ac:dyDescent="0.2">
      <c r="A548" s="21"/>
      <c r="B548" s="19"/>
      <c r="E548" s="21"/>
      <c r="M548" s="186"/>
      <c r="S548" s="18"/>
      <c r="T548" s="17"/>
      <c r="U548" s="18"/>
      <c r="V548" s="30"/>
      <c r="W548" s="30"/>
      <c r="X548" s="18"/>
      <c r="Y548" s="18"/>
      <c r="Z548" s="18"/>
      <c r="AA548" s="186"/>
      <c r="AB548" s="186"/>
      <c r="AC548" s="295"/>
      <c r="AD548" s="186"/>
      <c r="AE548" s="18"/>
      <c r="AF548" s="18"/>
      <c r="AG548" s="41"/>
      <c r="AH548" s="13"/>
      <c r="AM548" s="21"/>
      <c r="AN548" s="295"/>
      <c r="AV548" s="22"/>
      <c r="AW548" s="21"/>
      <c r="AX548" s="21"/>
      <c r="BB548" s="186"/>
      <c r="BC548" s="186"/>
      <c r="BD548" s="186"/>
      <c r="BE548" s="186"/>
      <c r="BI548" s="21"/>
      <c r="BR548" s="186"/>
      <c r="BS548" s="186"/>
      <c r="BT548" s="186"/>
      <c r="BU548" s="186"/>
      <c r="BV548" s="21"/>
      <c r="BW548" s="23"/>
      <c r="BX548" s="21"/>
      <c r="BY548" s="44"/>
      <c r="BZ548" s="23"/>
      <c r="CE548" s="186"/>
      <c r="CF548" s="186"/>
      <c r="CG548" s="186"/>
      <c r="CH548" s="186"/>
    </row>
    <row r="549" spans="1:86" s="16" customFormat="1" x14ac:dyDescent="0.2">
      <c r="A549" s="21"/>
      <c r="B549" s="19"/>
      <c r="E549" s="21"/>
      <c r="M549" s="186"/>
      <c r="S549" s="18"/>
      <c r="T549" s="17"/>
      <c r="U549" s="18"/>
      <c r="V549" s="30"/>
      <c r="W549" s="30"/>
      <c r="X549" s="18"/>
      <c r="Y549" s="18"/>
      <c r="Z549" s="18"/>
      <c r="AA549" s="186"/>
      <c r="AB549" s="186"/>
      <c r="AC549" s="295"/>
      <c r="AD549" s="186"/>
      <c r="AE549" s="18"/>
      <c r="AF549" s="18"/>
      <c r="AG549" s="41"/>
      <c r="AH549" s="13"/>
      <c r="AM549" s="21"/>
      <c r="AN549" s="295"/>
      <c r="AV549" s="22"/>
      <c r="AW549" s="21"/>
      <c r="AX549" s="21"/>
      <c r="BB549" s="186"/>
      <c r="BC549" s="186"/>
      <c r="BD549" s="186"/>
      <c r="BE549" s="186"/>
      <c r="BI549" s="21"/>
      <c r="BR549" s="186"/>
      <c r="BS549" s="186"/>
      <c r="BT549" s="186"/>
      <c r="BU549" s="186"/>
      <c r="BV549" s="21"/>
      <c r="BW549" s="23"/>
      <c r="BX549" s="21"/>
      <c r="BY549" s="44"/>
      <c r="BZ549" s="23"/>
      <c r="CE549" s="186"/>
      <c r="CF549" s="186"/>
      <c r="CG549" s="186"/>
      <c r="CH549" s="186"/>
    </row>
    <row r="550" spans="1:86" s="16" customFormat="1" x14ac:dyDescent="0.2">
      <c r="A550" s="21"/>
      <c r="B550" s="19"/>
      <c r="E550" s="21"/>
      <c r="M550" s="186"/>
      <c r="S550" s="18"/>
      <c r="T550" s="17"/>
      <c r="U550" s="18"/>
      <c r="V550" s="30"/>
      <c r="W550" s="30"/>
      <c r="X550" s="18"/>
      <c r="Y550" s="18"/>
      <c r="Z550" s="18"/>
      <c r="AA550" s="186"/>
      <c r="AB550" s="186"/>
      <c r="AC550" s="295"/>
      <c r="AD550" s="186"/>
      <c r="AE550" s="18"/>
      <c r="AF550" s="18"/>
      <c r="AG550" s="41"/>
      <c r="AH550" s="13"/>
      <c r="AM550" s="21"/>
      <c r="AN550" s="295"/>
      <c r="AV550" s="22"/>
      <c r="AW550" s="21"/>
      <c r="AX550" s="21"/>
      <c r="BB550" s="186"/>
      <c r="BC550" s="186"/>
      <c r="BD550" s="186"/>
      <c r="BE550" s="186"/>
      <c r="BI550" s="21"/>
      <c r="BR550" s="186"/>
      <c r="BS550" s="186"/>
      <c r="BT550" s="186"/>
      <c r="BU550" s="186"/>
      <c r="BV550" s="21"/>
      <c r="BW550" s="23"/>
      <c r="BX550" s="21"/>
      <c r="BY550" s="44"/>
      <c r="BZ550" s="23"/>
      <c r="CE550" s="186"/>
      <c r="CF550" s="186"/>
      <c r="CG550" s="186"/>
      <c r="CH550" s="186"/>
    </row>
    <row r="551" spans="1:86" s="16" customFormat="1" x14ac:dyDescent="0.2">
      <c r="A551" s="21"/>
      <c r="B551" s="19"/>
      <c r="E551" s="21"/>
      <c r="M551" s="186"/>
      <c r="S551" s="18"/>
      <c r="T551" s="17"/>
      <c r="U551" s="18"/>
      <c r="V551" s="30"/>
      <c r="W551" s="30"/>
      <c r="X551" s="18"/>
      <c r="Y551" s="18"/>
      <c r="Z551" s="18"/>
      <c r="AA551" s="186"/>
      <c r="AB551" s="186"/>
      <c r="AC551" s="295"/>
      <c r="AD551" s="186"/>
      <c r="AE551" s="18"/>
      <c r="AF551" s="18"/>
      <c r="AG551" s="41"/>
      <c r="AH551" s="13"/>
      <c r="AM551" s="21"/>
      <c r="AN551" s="295"/>
      <c r="AV551" s="22"/>
      <c r="AW551" s="21"/>
      <c r="AX551" s="21"/>
      <c r="BB551" s="186"/>
      <c r="BC551" s="186"/>
      <c r="BD551" s="186"/>
      <c r="BE551" s="186"/>
      <c r="BI551" s="21"/>
      <c r="BR551" s="186"/>
      <c r="BS551" s="186"/>
      <c r="BT551" s="186"/>
      <c r="BU551" s="186"/>
      <c r="BV551" s="21"/>
      <c r="BW551" s="23"/>
      <c r="BX551" s="21"/>
      <c r="BY551" s="44"/>
      <c r="BZ551" s="23"/>
      <c r="CE551" s="186"/>
      <c r="CF551" s="186"/>
      <c r="CG551" s="186"/>
      <c r="CH551" s="186"/>
    </row>
    <row r="552" spans="1:86" s="16" customFormat="1" x14ac:dyDescent="0.2">
      <c r="A552" s="21"/>
      <c r="B552" s="19"/>
      <c r="E552" s="21"/>
      <c r="M552" s="186"/>
      <c r="S552" s="18"/>
      <c r="T552" s="17"/>
      <c r="U552" s="18"/>
      <c r="V552" s="30"/>
      <c r="W552" s="30"/>
      <c r="X552" s="18"/>
      <c r="Y552" s="18"/>
      <c r="Z552" s="18"/>
      <c r="AA552" s="186"/>
      <c r="AB552" s="186"/>
      <c r="AC552" s="295"/>
      <c r="AD552" s="186"/>
      <c r="AE552" s="18"/>
      <c r="AF552" s="18"/>
      <c r="AG552" s="41"/>
      <c r="AH552" s="13"/>
      <c r="AM552" s="21"/>
      <c r="AN552" s="295"/>
      <c r="AV552" s="22"/>
      <c r="AW552" s="21"/>
      <c r="AX552" s="21"/>
      <c r="BB552" s="186"/>
      <c r="BC552" s="186"/>
      <c r="BD552" s="186"/>
      <c r="BE552" s="186"/>
      <c r="BI552" s="21"/>
      <c r="BR552" s="186"/>
      <c r="BS552" s="186"/>
      <c r="BT552" s="186"/>
      <c r="BU552" s="186"/>
      <c r="BV552" s="21"/>
      <c r="BW552" s="23"/>
      <c r="BX552" s="21"/>
      <c r="BY552" s="44"/>
      <c r="BZ552" s="23"/>
      <c r="CE552" s="186"/>
      <c r="CF552" s="186"/>
      <c r="CG552" s="186"/>
      <c r="CH552" s="186"/>
    </row>
    <row r="553" spans="1:86" s="16" customFormat="1" x14ac:dyDescent="0.2">
      <c r="A553" s="21"/>
      <c r="B553" s="19"/>
      <c r="E553" s="21"/>
      <c r="M553" s="186"/>
      <c r="S553" s="18"/>
      <c r="T553" s="17"/>
      <c r="U553" s="18"/>
      <c r="V553" s="30"/>
      <c r="W553" s="30"/>
      <c r="X553" s="18"/>
      <c r="Y553" s="18"/>
      <c r="Z553" s="18"/>
      <c r="AA553" s="186"/>
      <c r="AB553" s="186"/>
      <c r="AC553" s="295"/>
      <c r="AD553" s="186"/>
      <c r="AE553" s="18"/>
      <c r="AF553" s="18"/>
      <c r="AG553" s="41"/>
      <c r="AH553" s="13"/>
      <c r="AM553" s="21"/>
      <c r="AN553" s="295"/>
      <c r="AV553" s="22"/>
      <c r="AW553" s="21"/>
      <c r="AX553" s="21"/>
      <c r="BB553" s="186"/>
      <c r="BC553" s="186"/>
      <c r="BD553" s="186"/>
      <c r="BE553" s="186"/>
      <c r="BI553" s="21"/>
      <c r="BR553" s="186"/>
      <c r="BS553" s="186"/>
      <c r="BT553" s="186"/>
      <c r="BU553" s="186"/>
      <c r="BV553" s="21"/>
      <c r="BW553" s="23"/>
      <c r="BX553" s="21"/>
      <c r="BY553" s="44"/>
      <c r="BZ553" s="23"/>
      <c r="CE553" s="186"/>
      <c r="CF553" s="186"/>
      <c r="CG553" s="186"/>
      <c r="CH553" s="186"/>
    </row>
    <row r="554" spans="1:86" s="16" customFormat="1" x14ac:dyDescent="0.2">
      <c r="A554" s="21"/>
      <c r="B554" s="19"/>
      <c r="E554" s="21"/>
      <c r="M554" s="186"/>
      <c r="S554" s="18"/>
      <c r="T554" s="17"/>
      <c r="U554" s="18"/>
      <c r="V554" s="30"/>
      <c r="W554" s="30"/>
      <c r="X554" s="18"/>
      <c r="Y554" s="18"/>
      <c r="Z554" s="18"/>
      <c r="AA554" s="186"/>
      <c r="AB554" s="186"/>
      <c r="AC554" s="295"/>
      <c r="AD554" s="186"/>
      <c r="AE554" s="18"/>
      <c r="AF554" s="18"/>
      <c r="AG554" s="41"/>
      <c r="AH554" s="13"/>
      <c r="AM554" s="21"/>
      <c r="AN554" s="295"/>
      <c r="AV554" s="22"/>
      <c r="AW554" s="21"/>
      <c r="AX554" s="21"/>
      <c r="BB554" s="186"/>
      <c r="BC554" s="186"/>
      <c r="BD554" s="186"/>
      <c r="BE554" s="186"/>
      <c r="BI554" s="21"/>
      <c r="BR554" s="186"/>
      <c r="BS554" s="186"/>
      <c r="BT554" s="186"/>
      <c r="BU554" s="186"/>
      <c r="BV554" s="21"/>
      <c r="BW554" s="23"/>
      <c r="BX554" s="21"/>
      <c r="BY554" s="44"/>
      <c r="BZ554" s="23"/>
      <c r="CE554" s="186"/>
      <c r="CF554" s="186"/>
      <c r="CG554" s="186"/>
      <c r="CH554" s="186"/>
    </row>
    <row r="555" spans="1:86" s="16" customFormat="1" x14ac:dyDescent="0.2">
      <c r="A555" s="21"/>
      <c r="B555" s="19"/>
      <c r="E555" s="21"/>
      <c r="M555" s="186"/>
      <c r="S555" s="18"/>
      <c r="T555" s="17"/>
      <c r="U555" s="18"/>
      <c r="V555" s="30"/>
      <c r="W555" s="30"/>
      <c r="X555" s="18"/>
      <c r="Y555" s="18"/>
      <c r="Z555" s="18"/>
      <c r="AA555" s="186"/>
      <c r="AB555" s="186"/>
      <c r="AC555" s="295"/>
      <c r="AD555" s="186"/>
      <c r="AE555" s="18"/>
      <c r="AF555" s="18"/>
      <c r="AG555" s="41"/>
      <c r="AH555" s="13"/>
      <c r="AM555" s="21"/>
      <c r="AN555" s="295"/>
      <c r="AV555" s="22"/>
      <c r="AW555" s="21"/>
      <c r="AX555" s="21"/>
      <c r="BB555" s="186"/>
      <c r="BC555" s="186"/>
      <c r="BD555" s="186"/>
      <c r="BE555" s="186"/>
      <c r="BI555" s="21"/>
      <c r="BR555" s="186"/>
      <c r="BS555" s="186"/>
      <c r="BT555" s="186"/>
      <c r="BU555" s="186"/>
      <c r="BV555" s="21"/>
      <c r="BW555" s="23"/>
      <c r="BX555" s="21"/>
      <c r="BY555" s="44"/>
      <c r="BZ555" s="23"/>
      <c r="CE555" s="186"/>
      <c r="CF555" s="186"/>
      <c r="CG555" s="186"/>
      <c r="CH555" s="186"/>
    </row>
    <row r="556" spans="1:86" s="16" customFormat="1" x14ac:dyDescent="0.2">
      <c r="A556" s="21"/>
      <c r="B556" s="19"/>
      <c r="E556" s="21"/>
      <c r="M556" s="186"/>
      <c r="S556" s="18"/>
      <c r="T556" s="17"/>
      <c r="U556" s="18"/>
      <c r="V556" s="30"/>
      <c r="W556" s="30"/>
      <c r="X556" s="18"/>
      <c r="Y556" s="18"/>
      <c r="Z556" s="18"/>
      <c r="AA556" s="186"/>
      <c r="AB556" s="186"/>
      <c r="AC556" s="295"/>
      <c r="AD556" s="186"/>
      <c r="AE556" s="18"/>
      <c r="AF556" s="18"/>
      <c r="AG556" s="41"/>
      <c r="AH556" s="13"/>
      <c r="AM556" s="21"/>
      <c r="AN556" s="295"/>
      <c r="AV556" s="22"/>
      <c r="AW556" s="21"/>
      <c r="AX556" s="21"/>
      <c r="BB556" s="186"/>
      <c r="BC556" s="186"/>
      <c r="BD556" s="186"/>
      <c r="BE556" s="186"/>
      <c r="BI556" s="21"/>
      <c r="BR556" s="186"/>
      <c r="BS556" s="186"/>
      <c r="BT556" s="186"/>
      <c r="BU556" s="186"/>
      <c r="BV556" s="21"/>
      <c r="BW556" s="23"/>
      <c r="BX556" s="21"/>
      <c r="BY556" s="44"/>
      <c r="BZ556" s="23"/>
      <c r="CE556" s="186"/>
      <c r="CF556" s="186"/>
      <c r="CG556" s="186"/>
      <c r="CH556" s="186"/>
    </row>
    <row r="557" spans="1:86" s="16" customFormat="1" x14ac:dyDescent="0.2">
      <c r="A557" s="21"/>
      <c r="B557" s="19"/>
      <c r="E557" s="21"/>
      <c r="M557" s="186"/>
      <c r="S557" s="18"/>
      <c r="T557" s="17"/>
      <c r="U557" s="18"/>
      <c r="V557" s="30"/>
      <c r="W557" s="30"/>
      <c r="X557" s="18"/>
      <c r="Y557" s="18"/>
      <c r="Z557" s="18"/>
      <c r="AA557" s="186"/>
      <c r="AB557" s="186"/>
      <c r="AC557" s="295"/>
      <c r="AD557" s="186"/>
      <c r="AE557" s="18"/>
      <c r="AF557" s="18"/>
      <c r="AG557" s="41"/>
      <c r="AH557" s="13"/>
      <c r="AM557" s="21"/>
      <c r="AN557" s="295"/>
      <c r="AV557" s="22"/>
      <c r="AW557" s="21"/>
      <c r="AX557" s="21"/>
      <c r="BB557" s="186"/>
      <c r="BC557" s="186"/>
      <c r="BD557" s="186"/>
      <c r="BE557" s="186"/>
      <c r="BI557" s="21"/>
      <c r="BR557" s="186"/>
      <c r="BS557" s="186"/>
      <c r="BT557" s="186"/>
      <c r="BU557" s="186"/>
      <c r="BV557" s="21"/>
      <c r="BW557" s="23"/>
      <c r="BX557" s="21"/>
      <c r="BY557" s="44"/>
      <c r="BZ557" s="23"/>
      <c r="CE557" s="186"/>
      <c r="CF557" s="186"/>
      <c r="CG557" s="186"/>
      <c r="CH557" s="186"/>
    </row>
    <row r="558" spans="1:86" s="16" customFormat="1" x14ac:dyDescent="0.2">
      <c r="A558" s="21"/>
      <c r="B558" s="19"/>
      <c r="E558" s="21"/>
      <c r="M558" s="186"/>
      <c r="S558" s="18"/>
      <c r="T558" s="17"/>
      <c r="U558" s="18"/>
      <c r="V558" s="30"/>
      <c r="W558" s="30"/>
      <c r="X558" s="18"/>
      <c r="Y558" s="18"/>
      <c r="Z558" s="18"/>
      <c r="AA558" s="186"/>
      <c r="AB558" s="186"/>
      <c r="AC558" s="295"/>
      <c r="AD558" s="186"/>
      <c r="AE558" s="18"/>
      <c r="AF558" s="18"/>
      <c r="AG558" s="41"/>
      <c r="AH558" s="13"/>
      <c r="AM558" s="21"/>
      <c r="AN558" s="295"/>
      <c r="AV558" s="22"/>
      <c r="AW558" s="21"/>
      <c r="AX558" s="21"/>
      <c r="BB558" s="186"/>
      <c r="BC558" s="186"/>
      <c r="BD558" s="186"/>
      <c r="BE558" s="186"/>
      <c r="BI558" s="21"/>
      <c r="BR558" s="186"/>
      <c r="BS558" s="186"/>
      <c r="BT558" s="186"/>
      <c r="BU558" s="186"/>
      <c r="BV558" s="21"/>
      <c r="BW558" s="23"/>
      <c r="BX558" s="21"/>
      <c r="BY558" s="44"/>
      <c r="BZ558" s="23"/>
      <c r="CE558" s="186"/>
      <c r="CF558" s="186"/>
      <c r="CG558" s="186"/>
      <c r="CH558" s="186"/>
    </row>
    <row r="559" spans="1:86" s="16" customFormat="1" x14ac:dyDescent="0.2">
      <c r="A559" s="21"/>
      <c r="B559" s="19"/>
      <c r="E559" s="21"/>
      <c r="M559" s="186"/>
      <c r="S559" s="18"/>
      <c r="T559" s="17"/>
      <c r="U559" s="18"/>
      <c r="V559" s="30"/>
      <c r="W559" s="30"/>
      <c r="X559" s="18"/>
      <c r="Y559" s="18"/>
      <c r="Z559" s="18"/>
      <c r="AA559" s="186"/>
      <c r="AB559" s="186"/>
      <c r="AC559" s="295"/>
      <c r="AD559" s="186"/>
      <c r="AE559" s="18"/>
      <c r="AF559" s="18"/>
      <c r="AG559" s="41"/>
      <c r="AH559" s="13"/>
      <c r="AM559" s="21"/>
      <c r="AN559" s="295"/>
      <c r="AV559" s="22"/>
      <c r="AW559" s="21"/>
      <c r="AX559" s="21"/>
      <c r="BB559" s="186"/>
      <c r="BC559" s="186"/>
      <c r="BD559" s="186"/>
      <c r="BE559" s="186"/>
      <c r="BI559" s="21"/>
      <c r="BR559" s="186"/>
      <c r="BS559" s="186"/>
      <c r="BT559" s="186"/>
      <c r="BU559" s="186"/>
      <c r="BV559" s="21"/>
      <c r="BW559" s="23"/>
      <c r="BX559" s="21"/>
      <c r="BY559" s="44"/>
      <c r="BZ559" s="23"/>
      <c r="CE559" s="186"/>
      <c r="CF559" s="186"/>
      <c r="CG559" s="186"/>
      <c r="CH559" s="186"/>
    </row>
    <row r="560" spans="1:86" s="16" customFormat="1" x14ac:dyDescent="0.2">
      <c r="A560" s="21"/>
      <c r="B560" s="19"/>
      <c r="E560" s="21"/>
      <c r="M560" s="186"/>
      <c r="S560" s="18"/>
      <c r="T560" s="17"/>
      <c r="U560" s="18"/>
      <c r="V560" s="30"/>
      <c r="W560" s="30"/>
      <c r="X560" s="18"/>
      <c r="Y560" s="18"/>
      <c r="Z560" s="18"/>
      <c r="AA560" s="186"/>
      <c r="AB560" s="186"/>
      <c r="AC560" s="295"/>
      <c r="AD560" s="186"/>
      <c r="AE560" s="18"/>
      <c r="AF560" s="18"/>
      <c r="AG560" s="41"/>
      <c r="AH560" s="13"/>
      <c r="AM560" s="21"/>
      <c r="AN560" s="295"/>
      <c r="AV560" s="22"/>
      <c r="AW560" s="21"/>
      <c r="AX560" s="21"/>
      <c r="BB560" s="186"/>
      <c r="BC560" s="186"/>
      <c r="BD560" s="186"/>
      <c r="BE560" s="186"/>
      <c r="BI560" s="21"/>
      <c r="BR560" s="186"/>
      <c r="BS560" s="186"/>
      <c r="BT560" s="186"/>
      <c r="BU560" s="186"/>
      <c r="BV560" s="21"/>
      <c r="BW560" s="23"/>
      <c r="BX560" s="21"/>
      <c r="BY560" s="44"/>
      <c r="BZ560" s="23"/>
      <c r="CE560" s="186"/>
      <c r="CF560" s="186"/>
      <c r="CG560" s="186"/>
      <c r="CH560" s="186"/>
    </row>
    <row r="561" spans="1:86" s="16" customFormat="1" x14ac:dyDescent="0.2">
      <c r="A561" s="21"/>
      <c r="B561" s="19"/>
      <c r="E561" s="21"/>
      <c r="M561" s="186"/>
      <c r="S561" s="18"/>
      <c r="T561" s="17"/>
      <c r="U561" s="18"/>
      <c r="V561" s="30"/>
      <c r="W561" s="30"/>
      <c r="X561" s="18"/>
      <c r="Y561" s="18"/>
      <c r="Z561" s="18"/>
      <c r="AA561" s="186"/>
      <c r="AB561" s="186"/>
      <c r="AC561" s="295"/>
      <c r="AD561" s="186"/>
      <c r="AE561" s="18"/>
      <c r="AF561" s="18"/>
      <c r="AG561" s="41"/>
      <c r="AH561" s="13"/>
      <c r="AM561" s="21"/>
      <c r="AN561" s="295"/>
      <c r="AV561" s="22"/>
      <c r="AW561" s="21"/>
      <c r="AX561" s="21"/>
      <c r="BB561" s="186"/>
      <c r="BC561" s="186"/>
      <c r="BD561" s="186"/>
      <c r="BE561" s="186"/>
      <c r="BI561" s="21"/>
      <c r="BR561" s="186"/>
      <c r="BS561" s="186"/>
      <c r="BT561" s="186"/>
      <c r="BU561" s="186"/>
      <c r="BV561" s="21"/>
      <c r="BW561" s="23"/>
      <c r="BX561" s="21"/>
      <c r="BY561" s="44"/>
      <c r="BZ561" s="23"/>
      <c r="CE561" s="186"/>
      <c r="CF561" s="186"/>
      <c r="CG561" s="186"/>
      <c r="CH561" s="186"/>
    </row>
    <row r="562" spans="1:86" s="16" customFormat="1" x14ac:dyDescent="0.2">
      <c r="A562" s="21"/>
      <c r="B562" s="19"/>
      <c r="E562" s="21"/>
      <c r="M562" s="186"/>
      <c r="S562" s="18"/>
      <c r="T562" s="17"/>
      <c r="U562" s="18"/>
      <c r="V562" s="30"/>
      <c r="W562" s="30"/>
      <c r="X562" s="18"/>
      <c r="Y562" s="18"/>
      <c r="Z562" s="18"/>
      <c r="AA562" s="186"/>
      <c r="AB562" s="186"/>
      <c r="AC562" s="295"/>
      <c r="AD562" s="186"/>
      <c r="AE562" s="18"/>
      <c r="AF562" s="18"/>
      <c r="AG562" s="41"/>
      <c r="AH562" s="13"/>
      <c r="AM562" s="21"/>
      <c r="AN562" s="295"/>
      <c r="AV562" s="22"/>
      <c r="AW562" s="21"/>
      <c r="AX562" s="21"/>
      <c r="BB562" s="186"/>
      <c r="BC562" s="186"/>
      <c r="BD562" s="186"/>
      <c r="BE562" s="186"/>
      <c r="BI562" s="21"/>
      <c r="BR562" s="186"/>
      <c r="BS562" s="186"/>
      <c r="BT562" s="186"/>
      <c r="BU562" s="186"/>
      <c r="BV562" s="21"/>
      <c r="BW562" s="23"/>
      <c r="BX562" s="21"/>
      <c r="BY562" s="44"/>
      <c r="BZ562" s="23"/>
      <c r="CE562" s="186"/>
      <c r="CF562" s="186"/>
      <c r="CG562" s="186"/>
      <c r="CH562" s="186"/>
    </row>
    <row r="563" spans="1:86" s="16" customFormat="1" x14ac:dyDescent="0.2">
      <c r="A563" s="21"/>
      <c r="B563" s="19"/>
      <c r="E563" s="21"/>
      <c r="M563" s="186"/>
      <c r="S563" s="18"/>
      <c r="T563" s="17"/>
      <c r="U563" s="18"/>
      <c r="V563" s="30"/>
      <c r="W563" s="30"/>
      <c r="X563" s="18"/>
      <c r="Y563" s="18"/>
      <c r="Z563" s="18"/>
      <c r="AA563" s="186"/>
      <c r="AB563" s="186"/>
      <c r="AC563" s="295"/>
      <c r="AD563" s="186"/>
      <c r="AE563" s="18"/>
      <c r="AF563" s="18"/>
      <c r="AG563" s="41"/>
      <c r="AH563" s="13"/>
      <c r="AM563" s="21"/>
      <c r="AN563" s="295"/>
      <c r="AV563" s="22"/>
      <c r="AW563" s="21"/>
      <c r="AX563" s="21"/>
      <c r="BB563" s="186"/>
      <c r="BC563" s="186"/>
      <c r="BD563" s="186"/>
      <c r="BE563" s="186"/>
      <c r="BI563" s="21"/>
      <c r="BR563" s="186"/>
      <c r="BS563" s="186"/>
      <c r="BT563" s="186"/>
      <c r="BU563" s="186"/>
      <c r="BV563" s="21"/>
      <c r="BW563" s="23"/>
      <c r="BX563" s="21"/>
      <c r="BY563" s="44"/>
      <c r="BZ563" s="23"/>
      <c r="CE563" s="186"/>
      <c r="CF563" s="186"/>
      <c r="CG563" s="186"/>
      <c r="CH563" s="186"/>
    </row>
    <row r="564" spans="1:86" s="16" customFormat="1" x14ac:dyDescent="0.2">
      <c r="A564" s="21"/>
      <c r="B564" s="19"/>
      <c r="E564" s="21"/>
      <c r="M564" s="186"/>
      <c r="S564" s="18"/>
      <c r="T564" s="17"/>
      <c r="U564" s="18"/>
      <c r="V564" s="30"/>
      <c r="W564" s="30"/>
      <c r="X564" s="18"/>
      <c r="Y564" s="18"/>
      <c r="Z564" s="18"/>
      <c r="AA564" s="186"/>
      <c r="AB564" s="186"/>
      <c r="AC564" s="295"/>
      <c r="AD564" s="186"/>
      <c r="AE564" s="18"/>
      <c r="AF564" s="18"/>
      <c r="AG564" s="41"/>
      <c r="AH564" s="13"/>
      <c r="AM564" s="21"/>
      <c r="AN564" s="295"/>
      <c r="AV564" s="22"/>
      <c r="AW564" s="21"/>
      <c r="AX564" s="21"/>
      <c r="BB564" s="186"/>
      <c r="BC564" s="186"/>
      <c r="BD564" s="186"/>
      <c r="BE564" s="186"/>
      <c r="BI564" s="21"/>
      <c r="BR564" s="186"/>
      <c r="BS564" s="186"/>
      <c r="BT564" s="186"/>
      <c r="BU564" s="186"/>
      <c r="BV564" s="21"/>
      <c r="BW564" s="23"/>
      <c r="BX564" s="21"/>
      <c r="BY564" s="44"/>
      <c r="BZ564" s="23"/>
      <c r="CE564" s="186"/>
      <c r="CF564" s="186"/>
      <c r="CG564" s="186"/>
      <c r="CH564" s="186"/>
    </row>
    <row r="565" spans="1:86" s="16" customFormat="1" x14ac:dyDescent="0.2">
      <c r="A565" s="21"/>
      <c r="B565" s="19"/>
      <c r="E565" s="21"/>
      <c r="M565" s="186"/>
      <c r="S565" s="18"/>
      <c r="T565" s="17"/>
      <c r="U565" s="18"/>
      <c r="V565" s="30"/>
      <c r="W565" s="30"/>
      <c r="X565" s="18"/>
      <c r="Y565" s="18"/>
      <c r="Z565" s="18"/>
      <c r="AA565" s="186"/>
      <c r="AB565" s="186"/>
      <c r="AC565" s="295"/>
      <c r="AD565" s="186"/>
      <c r="AE565" s="18"/>
      <c r="AF565" s="18"/>
      <c r="AG565" s="41"/>
      <c r="AH565" s="13"/>
      <c r="AM565" s="21"/>
      <c r="AN565" s="295"/>
      <c r="AV565" s="22"/>
      <c r="AW565" s="21"/>
      <c r="AX565" s="21"/>
      <c r="BB565" s="186"/>
      <c r="BC565" s="186"/>
      <c r="BD565" s="186"/>
      <c r="BE565" s="186"/>
      <c r="BI565" s="21"/>
      <c r="BR565" s="186"/>
      <c r="BS565" s="186"/>
      <c r="BT565" s="186"/>
      <c r="BU565" s="186"/>
      <c r="BV565" s="21"/>
      <c r="BW565" s="23"/>
      <c r="BX565" s="21"/>
      <c r="BY565" s="44"/>
      <c r="BZ565" s="23"/>
      <c r="CE565" s="186"/>
      <c r="CF565" s="186"/>
      <c r="CG565" s="186"/>
      <c r="CH565" s="186"/>
    </row>
    <row r="566" spans="1:86" s="16" customFormat="1" x14ac:dyDescent="0.2">
      <c r="A566" s="21"/>
      <c r="B566" s="19"/>
      <c r="E566" s="21"/>
      <c r="M566" s="186"/>
      <c r="S566" s="18"/>
      <c r="T566" s="17"/>
      <c r="U566" s="18"/>
      <c r="V566" s="30"/>
      <c r="W566" s="30"/>
      <c r="X566" s="18"/>
      <c r="Y566" s="18"/>
      <c r="Z566" s="18"/>
      <c r="AA566" s="186"/>
      <c r="AB566" s="186"/>
      <c r="AC566" s="295"/>
      <c r="AD566" s="186"/>
      <c r="AE566" s="18"/>
      <c r="AF566" s="18"/>
      <c r="AG566" s="41"/>
      <c r="AH566" s="13"/>
      <c r="AM566" s="21"/>
      <c r="AN566" s="295"/>
      <c r="AV566" s="22"/>
      <c r="AW566" s="21"/>
      <c r="AX566" s="21"/>
      <c r="BB566" s="186"/>
      <c r="BC566" s="186"/>
      <c r="BD566" s="186"/>
      <c r="BE566" s="186"/>
      <c r="BI566" s="21"/>
      <c r="BR566" s="186"/>
      <c r="BS566" s="186"/>
      <c r="BT566" s="186"/>
      <c r="BU566" s="186"/>
      <c r="BV566" s="21"/>
      <c r="BW566" s="23"/>
      <c r="BX566" s="21"/>
      <c r="BY566" s="44"/>
      <c r="BZ566" s="23"/>
      <c r="CE566" s="186"/>
      <c r="CF566" s="186"/>
      <c r="CG566" s="186"/>
      <c r="CH566" s="186"/>
    </row>
    <row r="567" spans="1:86" s="16" customFormat="1" x14ac:dyDescent="0.2">
      <c r="A567" s="21"/>
      <c r="B567" s="19"/>
      <c r="E567" s="21"/>
      <c r="M567" s="186"/>
      <c r="S567" s="18"/>
      <c r="T567" s="17"/>
      <c r="U567" s="18"/>
      <c r="V567" s="30"/>
      <c r="W567" s="30"/>
      <c r="X567" s="18"/>
      <c r="Y567" s="18"/>
      <c r="Z567" s="18"/>
      <c r="AA567" s="186"/>
      <c r="AB567" s="186"/>
      <c r="AC567" s="295"/>
      <c r="AD567" s="186"/>
      <c r="AE567" s="18"/>
      <c r="AF567" s="18"/>
      <c r="AG567" s="41"/>
      <c r="AH567" s="13"/>
      <c r="AM567" s="21"/>
      <c r="AN567" s="295"/>
      <c r="AV567" s="22"/>
      <c r="AW567" s="21"/>
      <c r="AX567" s="21"/>
      <c r="BB567" s="186"/>
      <c r="BC567" s="186"/>
      <c r="BD567" s="186"/>
      <c r="BE567" s="186"/>
      <c r="BI567" s="21"/>
      <c r="BR567" s="186"/>
      <c r="BS567" s="186"/>
      <c r="BT567" s="186"/>
      <c r="BU567" s="186"/>
      <c r="BV567" s="21"/>
      <c r="BW567" s="23"/>
      <c r="BX567" s="21"/>
      <c r="BY567" s="44"/>
      <c r="BZ567" s="23"/>
      <c r="CE567" s="186"/>
      <c r="CF567" s="186"/>
      <c r="CG567" s="186"/>
      <c r="CH567" s="186"/>
    </row>
    <row r="568" spans="1:86" s="16" customFormat="1" x14ac:dyDescent="0.2">
      <c r="A568" s="21"/>
      <c r="B568" s="19"/>
      <c r="E568" s="21"/>
      <c r="M568" s="186"/>
      <c r="S568" s="18"/>
      <c r="T568" s="17"/>
      <c r="U568" s="18"/>
      <c r="V568" s="30"/>
      <c r="W568" s="30"/>
      <c r="X568" s="18"/>
      <c r="Y568" s="18"/>
      <c r="Z568" s="18"/>
      <c r="AA568" s="186"/>
      <c r="AB568" s="186"/>
      <c r="AC568" s="295"/>
      <c r="AD568" s="186"/>
      <c r="AE568" s="18"/>
      <c r="AF568" s="18"/>
      <c r="AG568" s="41"/>
      <c r="AH568" s="13"/>
      <c r="AM568" s="21"/>
      <c r="AN568" s="295"/>
      <c r="AV568" s="22"/>
      <c r="AW568" s="21"/>
      <c r="AX568" s="21"/>
      <c r="BB568" s="186"/>
      <c r="BC568" s="186"/>
      <c r="BD568" s="186"/>
      <c r="BE568" s="186"/>
      <c r="BI568" s="21"/>
      <c r="BR568" s="186"/>
      <c r="BS568" s="186"/>
      <c r="BT568" s="186"/>
      <c r="BU568" s="186"/>
      <c r="BV568" s="21"/>
      <c r="BW568" s="23"/>
      <c r="BX568" s="21"/>
      <c r="BY568" s="44"/>
      <c r="BZ568" s="23"/>
      <c r="CE568" s="186"/>
      <c r="CF568" s="186"/>
      <c r="CG568" s="186"/>
      <c r="CH568" s="186"/>
    </row>
    <row r="569" spans="1:86" s="16" customFormat="1" x14ac:dyDescent="0.2">
      <c r="A569" s="21"/>
      <c r="B569" s="19"/>
      <c r="E569" s="21"/>
      <c r="M569" s="186"/>
      <c r="S569" s="18"/>
      <c r="T569" s="17"/>
      <c r="U569" s="18"/>
      <c r="V569" s="30"/>
      <c r="W569" s="30"/>
      <c r="X569" s="18"/>
      <c r="Y569" s="18"/>
      <c r="Z569" s="18"/>
      <c r="AA569" s="186"/>
      <c r="AB569" s="186"/>
      <c r="AC569" s="295"/>
      <c r="AD569" s="186"/>
      <c r="AE569" s="18"/>
      <c r="AF569" s="18"/>
      <c r="AG569" s="41"/>
      <c r="AH569" s="13"/>
      <c r="AM569" s="21"/>
      <c r="AN569" s="295"/>
      <c r="AV569" s="22"/>
      <c r="AW569" s="21"/>
      <c r="AX569" s="21"/>
      <c r="BB569" s="186"/>
      <c r="BC569" s="186"/>
      <c r="BD569" s="186"/>
      <c r="BE569" s="186"/>
      <c r="BI569" s="21"/>
      <c r="BR569" s="186"/>
      <c r="BS569" s="186"/>
      <c r="BT569" s="186"/>
      <c r="BU569" s="186"/>
      <c r="BV569" s="21"/>
      <c r="BW569" s="23"/>
      <c r="BX569" s="21"/>
      <c r="BY569" s="44"/>
      <c r="BZ569" s="23"/>
      <c r="CE569" s="186"/>
      <c r="CF569" s="186"/>
      <c r="CG569" s="186"/>
      <c r="CH569" s="186"/>
    </row>
    <row r="570" spans="1:86" s="16" customFormat="1" x14ac:dyDescent="0.2">
      <c r="A570" s="21"/>
      <c r="B570" s="19"/>
      <c r="E570" s="21"/>
      <c r="M570" s="186"/>
      <c r="S570" s="18"/>
      <c r="T570" s="17"/>
      <c r="U570" s="18"/>
      <c r="V570" s="30"/>
      <c r="W570" s="30"/>
      <c r="X570" s="18"/>
      <c r="Y570" s="18"/>
      <c r="Z570" s="18"/>
      <c r="AA570" s="186"/>
      <c r="AB570" s="186"/>
      <c r="AC570" s="295"/>
      <c r="AD570" s="186"/>
      <c r="AE570" s="18"/>
      <c r="AF570" s="18"/>
      <c r="AG570" s="41"/>
      <c r="AH570" s="13"/>
      <c r="AM570" s="21"/>
      <c r="AN570" s="295"/>
      <c r="AV570" s="22"/>
      <c r="AW570" s="21"/>
      <c r="AX570" s="21"/>
      <c r="BB570" s="186"/>
      <c r="BC570" s="186"/>
      <c r="BD570" s="186"/>
      <c r="BE570" s="186"/>
      <c r="BI570" s="21"/>
      <c r="BR570" s="186"/>
      <c r="BS570" s="186"/>
      <c r="BT570" s="186"/>
      <c r="BU570" s="186"/>
      <c r="BV570" s="21"/>
      <c r="BW570" s="23"/>
      <c r="BX570" s="21"/>
      <c r="BY570" s="44"/>
      <c r="BZ570" s="23"/>
      <c r="CE570" s="186"/>
      <c r="CF570" s="186"/>
      <c r="CG570" s="186"/>
      <c r="CH570" s="186"/>
    </row>
    <row r="571" spans="1:86" s="16" customFormat="1" x14ac:dyDescent="0.2">
      <c r="A571" s="21"/>
      <c r="B571" s="19"/>
      <c r="E571" s="21"/>
      <c r="M571" s="186"/>
      <c r="S571" s="18"/>
      <c r="T571" s="17"/>
      <c r="U571" s="18"/>
      <c r="V571" s="30"/>
      <c r="W571" s="30"/>
      <c r="X571" s="18"/>
      <c r="Y571" s="18"/>
      <c r="Z571" s="18"/>
      <c r="AA571" s="186"/>
      <c r="AB571" s="186"/>
      <c r="AC571" s="295"/>
      <c r="AD571" s="186"/>
      <c r="AE571" s="18"/>
      <c r="AF571" s="18"/>
      <c r="AG571" s="41"/>
      <c r="AH571" s="13"/>
      <c r="AM571" s="21"/>
      <c r="AN571" s="295"/>
      <c r="AV571" s="22"/>
      <c r="AW571" s="21"/>
      <c r="AX571" s="21"/>
      <c r="BB571" s="186"/>
      <c r="BC571" s="186"/>
      <c r="BD571" s="186"/>
      <c r="BE571" s="186"/>
      <c r="BI571" s="21"/>
      <c r="BR571" s="186"/>
      <c r="BS571" s="186"/>
      <c r="BT571" s="186"/>
      <c r="BU571" s="186"/>
      <c r="BV571" s="21"/>
      <c r="BW571" s="23"/>
      <c r="BX571" s="21"/>
      <c r="BY571" s="44"/>
      <c r="BZ571" s="23"/>
      <c r="CE571" s="186"/>
      <c r="CF571" s="186"/>
      <c r="CG571" s="186"/>
      <c r="CH571" s="186"/>
    </row>
    <row r="572" spans="1:86" s="16" customFormat="1" x14ac:dyDescent="0.2">
      <c r="A572" s="21"/>
      <c r="B572" s="19"/>
      <c r="E572" s="21"/>
      <c r="M572" s="186"/>
      <c r="S572" s="18"/>
      <c r="T572" s="17"/>
      <c r="U572" s="18"/>
      <c r="V572" s="30"/>
      <c r="W572" s="30"/>
      <c r="X572" s="18"/>
      <c r="Y572" s="18"/>
      <c r="Z572" s="18"/>
      <c r="AA572" s="186"/>
      <c r="AB572" s="186"/>
      <c r="AC572" s="295"/>
      <c r="AD572" s="186"/>
      <c r="AE572" s="18"/>
      <c r="AF572" s="18"/>
      <c r="AG572" s="41"/>
      <c r="AH572" s="13"/>
      <c r="AM572" s="21"/>
      <c r="AN572" s="295"/>
      <c r="AV572" s="22"/>
      <c r="AW572" s="21"/>
      <c r="AX572" s="21"/>
      <c r="BB572" s="186"/>
      <c r="BC572" s="186"/>
      <c r="BD572" s="186"/>
      <c r="BE572" s="186"/>
      <c r="BI572" s="21"/>
      <c r="BR572" s="186"/>
      <c r="BS572" s="186"/>
      <c r="BT572" s="186"/>
      <c r="BU572" s="186"/>
      <c r="BV572" s="21"/>
      <c r="BW572" s="23"/>
      <c r="BX572" s="21"/>
      <c r="BY572" s="44"/>
      <c r="BZ572" s="23"/>
      <c r="CE572" s="186"/>
      <c r="CF572" s="186"/>
      <c r="CG572" s="186"/>
      <c r="CH572" s="186"/>
    </row>
    <row r="573" spans="1:86" s="16" customFormat="1" x14ac:dyDescent="0.2">
      <c r="A573" s="21"/>
      <c r="B573" s="19"/>
      <c r="E573" s="21"/>
      <c r="M573" s="186"/>
      <c r="S573" s="18"/>
      <c r="T573" s="17"/>
      <c r="U573" s="18"/>
      <c r="V573" s="30"/>
      <c r="W573" s="30"/>
      <c r="X573" s="18"/>
      <c r="Y573" s="18"/>
      <c r="Z573" s="18"/>
      <c r="AA573" s="186"/>
      <c r="AB573" s="186"/>
      <c r="AC573" s="295"/>
      <c r="AD573" s="186"/>
      <c r="AE573" s="18"/>
      <c r="AF573" s="18"/>
      <c r="AG573" s="41"/>
      <c r="AH573" s="13"/>
      <c r="AM573" s="21"/>
      <c r="AN573" s="295"/>
      <c r="AV573" s="22"/>
      <c r="AW573" s="21"/>
      <c r="AX573" s="21"/>
      <c r="BB573" s="186"/>
      <c r="BC573" s="186"/>
      <c r="BD573" s="186"/>
      <c r="BE573" s="186"/>
      <c r="BI573" s="21"/>
      <c r="BR573" s="186"/>
      <c r="BS573" s="186"/>
      <c r="BT573" s="186"/>
      <c r="BU573" s="186"/>
      <c r="BV573" s="21"/>
      <c r="BW573" s="23"/>
      <c r="BX573" s="21"/>
      <c r="BY573" s="44"/>
      <c r="BZ573" s="23"/>
      <c r="CE573" s="186"/>
      <c r="CF573" s="186"/>
      <c r="CG573" s="186"/>
      <c r="CH573" s="186"/>
    </row>
    <row r="574" spans="1:86" s="16" customFormat="1" x14ac:dyDescent="0.2">
      <c r="A574" s="21"/>
      <c r="B574" s="19"/>
      <c r="E574" s="21"/>
      <c r="M574" s="186"/>
      <c r="S574" s="18"/>
      <c r="T574" s="17"/>
      <c r="U574" s="18"/>
      <c r="V574" s="30"/>
      <c r="W574" s="30"/>
      <c r="X574" s="18"/>
      <c r="Y574" s="18"/>
      <c r="Z574" s="18"/>
      <c r="AA574" s="186"/>
      <c r="AB574" s="186"/>
      <c r="AC574" s="295"/>
      <c r="AD574" s="186"/>
      <c r="AE574" s="18"/>
      <c r="AF574" s="18"/>
      <c r="AG574" s="41"/>
      <c r="AH574" s="13"/>
      <c r="AM574" s="21"/>
      <c r="AN574" s="295"/>
      <c r="AV574" s="22"/>
      <c r="AW574" s="21"/>
      <c r="AX574" s="21"/>
      <c r="BB574" s="186"/>
      <c r="BC574" s="186"/>
      <c r="BD574" s="186"/>
      <c r="BE574" s="186"/>
      <c r="BI574" s="21"/>
      <c r="BR574" s="186"/>
      <c r="BS574" s="186"/>
      <c r="BT574" s="186"/>
      <c r="BU574" s="186"/>
      <c r="BV574" s="21"/>
      <c r="BW574" s="23"/>
      <c r="BX574" s="21"/>
      <c r="BY574" s="44"/>
      <c r="BZ574" s="23"/>
      <c r="CE574" s="186"/>
      <c r="CF574" s="186"/>
      <c r="CG574" s="186"/>
      <c r="CH574" s="186"/>
    </row>
    <row r="575" spans="1:86" s="16" customFormat="1" x14ac:dyDescent="0.2">
      <c r="A575" s="21"/>
      <c r="B575" s="19"/>
      <c r="E575" s="21"/>
      <c r="M575" s="186"/>
      <c r="S575" s="18"/>
      <c r="T575" s="17"/>
      <c r="U575" s="18"/>
      <c r="V575" s="30"/>
      <c r="W575" s="30"/>
      <c r="X575" s="18"/>
      <c r="Y575" s="18"/>
      <c r="Z575" s="18"/>
      <c r="AA575" s="186"/>
      <c r="AB575" s="186"/>
      <c r="AC575" s="295"/>
      <c r="AD575" s="186"/>
      <c r="AE575" s="18"/>
      <c r="AF575" s="18"/>
      <c r="AG575" s="41"/>
      <c r="AH575" s="13"/>
      <c r="AM575" s="21"/>
      <c r="AN575" s="295"/>
      <c r="AV575" s="22"/>
      <c r="AW575" s="21"/>
      <c r="AX575" s="21"/>
      <c r="BB575" s="186"/>
      <c r="BC575" s="186"/>
      <c r="BD575" s="186"/>
      <c r="BE575" s="186"/>
      <c r="BI575" s="21"/>
      <c r="BR575" s="186"/>
      <c r="BS575" s="186"/>
      <c r="BT575" s="186"/>
      <c r="BU575" s="186"/>
      <c r="BV575" s="21"/>
      <c r="BW575" s="23"/>
      <c r="BX575" s="21"/>
      <c r="BY575" s="44"/>
      <c r="BZ575" s="23"/>
      <c r="CE575" s="186"/>
      <c r="CF575" s="186"/>
      <c r="CG575" s="186"/>
      <c r="CH575" s="186"/>
    </row>
    <row r="576" spans="1:86" s="16" customFormat="1" x14ac:dyDescent="0.2">
      <c r="A576" s="21"/>
      <c r="B576" s="19"/>
      <c r="E576" s="21"/>
      <c r="M576" s="186"/>
      <c r="S576" s="18"/>
      <c r="T576" s="17"/>
      <c r="U576" s="18"/>
      <c r="V576" s="30"/>
      <c r="W576" s="30"/>
      <c r="X576" s="18"/>
      <c r="Y576" s="18"/>
      <c r="Z576" s="18"/>
      <c r="AA576" s="186"/>
      <c r="AB576" s="186"/>
      <c r="AC576" s="295"/>
      <c r="AD576" s="186"/>
      <c r="AE576" s="18"/>
      <c r="AF576" s="18"/>
      <c r="AG576" s="41"/>
      <c r="AH576" s="13"/>
      <c r="AM576" s="21"/>
      <c r="AN576" s="295"/>
      <c r="AV576" s="22"/>
      <c r="AW576" s="21"/>
      <c r="AX576" s="21"/>
      <c r="BB576" s="186"/>
      <c r="BC576" s="186"/>
      <c r="BD576" s="186"/>
      <c r="BE576" s="186"/>
      <c r="BI576" s="21"/>
      <c r="BR576" s="186"/>
      <c r="BS576" s="186"/>
      <c r="BT576" s="186"/>
      <c r="BU576" s="186"/>
      <c r="BV576" s="21"/>
      <c r="BW576" s="23"/>
      <c r="BX576" s="21"/>
      <c r="BY576" s="44"/>
      <c r="BZ576" s="23"/>
      <c r="CE576" s="186"/>
      <c r="CF576" s="186"/>
      <c r="CG576" s="186"/>
      <c r="CH576" s="186"/>
    </row>
    <row r="577" spans="1:86" s="16" customFormat="1" x14ac:dyDescent="0.2">
      <c r="A577" s="21"/>
      <c r="B577" s="19"/>
      <c r="E577" s="21"/>
      <c r="M577" s="186"/>
      <c r="S577" s="18"/>
      <c r="T577" s="17"/>
      <c r="U577" s="18"/>
      <c r="V577" s="30"/>
      <c r="W577" s="30"/>
      <c r="X577" s="18"/>
      <c r="Y577" s="18"/>
      <c r="Z577" s="18"/>
      <c r="AA577" s="186"/>
      <c r="AB577" s="186"/>
      <c r="AC577" s="295"/>
      <c r="AD577" s="186"/>
      <c r="AE577" s="18"/>
      <c r="AF577" s="18"/>
      <c r="AG577" s="41"/>
      <c r="AH577" s="13"/>
      <c r="AM577" s="21"/>
      <c r="AN577" s="295"/>
      <c r="AV577" s="22"/>
      <c r="AW577" s="21"/>
      <c r="AX577" s="21"/>
      <c r="BB577" s="186"/>
      <c r="BC577" s="186"/>
      <c r="BD577" s="186"/>
      <c r="BE577" s="186"/>
      <c r="BI577" s="21"/>
      <c r="BR577" s="186"/>
      <c r="BS577" s="186"/>
      <c r="BT577" s="186"/>
      <c r="BU577" s="186"/>
      <c r="BV577" s="21"/>
      <c r="BW577" s="23"/>
      <c r="BX577" s="21"/>
      <c r="BY577" s="44"/>
      <c r="BZ577" s="23"/>
      <c r="CE577" s="186"/>
      <c r="CF577" s="186"/>
      <c r="CG577" s="186"/>
      <c r="CH577" s="186"/>
    </row>
    <row r="578" spans="1:86" s="16" customFormat="1" x14ac:dyDescent="0.2">
      <c r="A578" s="21"/>
      <c r="B578" s="19"/>
      <c r="E578" s="21"/>
      <c r="M578" s="186"/>
      <c r="S578" s="18"/>
      <c r="T578" s="17"/>
      <c r="U578" s="18"/>
      <c r="V578" s="30"/>
      <c r="W578" s="30"/>
      <c r="X578" s="18"/>
      <c r="Y578" s="18"/>
      <c r="Z578" s="18"/>
      <c r="AA578" s="186"/>
      <c r="AB578" s="186"/>
      <c r="AC578" s="295"/>
      <c r="AD578" s="186"/>
      <c r="AE578" s="18"/>
      <c r="AF578" s="18"/>
      <c r="AG578" s="41"/>
      <c r="AH578" s="13"/>
      <c r="AM578" s="21"/>
      <c r="AN578" s="295"/>
      <c r="AV578" s="22"/>
      <c r="AW578" s="21"/>
      <c r="AX578" s="21"/>
      <c r="BB578" s="186"/>
      <c r="BC578" s="186"/>
      <c r="BD578" s="186"/>
      <c r="BE578" s="186"/>
      <c r="BI578" s="21"/>
      <c r="BR578" s="186"/>
      <c r="BS578" s="186"/>
      <c r="BT578" s="186"/>
      <c r="BU578" s="186"/>
      <c r="BV578" s="21"/>
      <c r="BW578" s="23"/>
      <c r="BX578" s="21"/>
      <c r="BY578" s="44"/>
      <c r="BZ578" s="23"/>
      <c r="CE578" s="186"/>
      <c r="CF578" s="186"/>
      <c r="CG578" s="186"/>
      <c r="CH578" s="186"/>
    </row>
    <row r="579" spans="1:86" s="16" customFormat="1" x14ac:dyDescent="0.2">
      <c r="A579" s="21"/>
      <c r="B579" s="19"/>
      <c r="E579" s="21"/>
      <c r="M579" s="186"/>
      <c r="S579" s="18"/>
      <c r="T579" s="17"/>
      <c r="U579" s="18"/>
      <c r="V579" s="30"/>
      <c r="W579" s="30"/>
      <c r="X579" s="18"/>
      <c r="Y579" s="18"/>
      <c r="Z579" s="18"/>
      <c r="AA579" s="186"/>
      <c r="AB579" s="186"/>
      <c r="AC579" s="295"/>
      <c r="AD579" s="186"/>
      <c r="AE579" s="18"/>
      <c r="AF579" s="18"/>
      <c r="AG579" s="41"/>
      <c r="AH579" s="13"/>
      <c r="AM579" s="21"/>
      <c r="AN579" s="295"/>
      <c r="AV579" s="22"/>
      <c r="AW579" s="21"/>
      <c r="AX579" s="21"/>
      <c r="BB579" s="186"/>
      <c r="BC579" s="186"/>
      <c r="BD579" s="186"/>
      <c r="BE579" s="186"/>
      <c r="BI579" s="21"/>
      <c r="BR579" s="186"/>
      <c r="BS579" s="186"/>
      <c r="BT579" s="186"/>
      <c r="BU579" s="186"/>
      <c r="BV579" s="21"/>
      <c r="BW579" s="23"/>
      <c r="BX579" s="21"/>
      <c r="BY579" s="44"/>
      <c r="BZ579" s="23"/>
      <c r="CE579" s="186"/>
      <c r="CF579" s="186"/>
      <c r="CG579" s="186"/>
      <c r="CH579" s="186"/>
    </row>
    <row r="580" spans="1:86" s="16" customFormat="1" x14ac:dyDescent="0.2">
      <c r="A580" s="21"/>
      <c r="B580" s="19"/>
      <c r="E580" s="21"/>
      <c r="M580" s="186"/>
      <c r="S580" s="18"/>
      <c r="T580" s="17"/>
      <c r="U580" s="18"/>
      <c r="V580" s="30"/>
      <c r="W580" s="30"/>
      <c r="X580" s="18"/>
      <c r="Y580" s="18"/>
      <c r="Z580" s="18"/>
      <c r="AA580" s="186"/>
      <c r="AB580" s="186"/>
      <c r="AC580" s="295"/>
      <c r="AD580" s="186"/>
      <c r="AE580" s="18"/>
      <c r="AF580" s="18"/>
      <c r="AG580" s="41"/>
      <c r="AH580" s="13"/>
      <c r="AM580" s="21"/>
      <c r="AN580" s="295"/>
      <c r="AV580" s="22"/>
      <c r="AW580" s="21"/>
      <c r="AX580" s="21"/>
      <c r="BB580" s="186"/>
      <c r="BC580" s="186"/>
      <c r="BD580" s="186"/>
      <c r="BE580" s="186"/>
      <c r="BI580" s="21"/>
      <c r="BR580" s="186"/>
      <c r="BS580" s="186"/>
      <c r="BT580" s="186"/>
      <c r="BU580" s="186"/>
      <c r="BV580" s="21"/>
      <c r="BW580" s="23"/>
      <c r="BX580" s="21"/>
      <c r="BY580" s="44"/>
      <c r="BZ580" s="23"/>
      <c r="CE580" s="186"/>
      <c r="CF580" s="186"/>
      <c r="CG580" s="186"/>
      <c r="CH580" s="186"/>
    </row>
    <row r="581" spans="1:86" s="16" customFormat="1" x14ac:dyDescent="0.2">
      <c r="A581" s="21"/>
      <c r="B581" s="19"/>
      <c r="E581" s="21"/>
      <c r="M581" s="186"/>
      <c r="S581" s="18"/>
      <c r="T581" s="17"/>
      <c r="U581" s="18"/>
      <c r="V581" s="30"/>
      <c r="W581" s="30"/>
      <c r="X581" s="18"/>
      <c r="Y581" s="18"/>
      <c r="Z581" s="18"/>
      <c r="AA581" s="186"/>
      <c r="AB581" s="186"/>
      <c r="AC581" s="295"/>
      <c r="AD581" s="186"/>
      <c r="AE581" s="18"/>
      <c r="AF581" s="18"/>
      <c r="AG581" s="41"/>
      <c r="AH581" s="13"/>
      <c r="AM581" s="21"/>
      <c r="AN581" s="295"/>
      <c r="AV581" s="22"/>
      <c r="AW581" s="21"/>
      <c r="AX581" s="21"/>
      <c r="BB581" s="186"/>
      <c r="BC581" s="186"/>
      <c r="BD581" s="186"/>
      <c r="BE581" s="186"/>
      <c r="BI581" s="21"/>
      <c r="BR581" s="186"/>
      <c r="BS581" s="186"/>
      <c r="BT581" s="186"/>
      <c r="BU581" s="186"/>
      <c r="BV581" s="21"/>
      <c r="BW581" s="23"/>
      <c r="BX581" s="21"/>
      <c r="BY581" s="44"/>
      <c r="BZ581" s="23"/>
      <c r="CE581" s="186"/>
      <c r="CF581" s="186"/>
      <c r="CG581" s="186"/>
      <c r="CH581" s="186"/>
    </row>
    <row r="582" spans="1:86" s="16" customFormat="1" x14ac:dyDescent="0.2">
      <c r="A582" s="21"/>
      <c r="B582" s="19"/>
      <c r="E582" s="21"/>
      <c r="M582" s="186"/>
      <c r="S582" s="18"/>
      <c r="T582" s="17"/>
      <c r="U582" s="18"/>
      <c r="V582" s="30"/>
      <c r="W582" s="30"/>
      <c r="X582" s="18"/>
      <c r="Y582" s="18"/>
      <c r="Z582" s="18"/>
      <c r="AA582" s="186"/>
      <c r="AB582" s="186"/>
      <c r="AC582" s="295"/>
      <c r="AD582" s="186"/>
      <c r="AE582" s="18"/>
      <c r="AF582" s="18"/>
      <c r="AG582" s="41"/>
      <c r="AH582" s="13"/>
      <c r="AM582" s="21"/>
      <c r="AN582" s="295"/>
      <c r="AV582" s="22"/>
      <c r="AW582" s="21"/>
      <c r="AX582" s="21"/>
      <c r="BB582" s="186"/>
      <c r="BC582" s="186"/>
      <c r="BD582" s="186"/>
      <c r="BE582" s="186"/>
      <c r="BI582" s="21"/>
      <c r="BR582" s="186"/>
      <c r="BS582" s="186"/>
      <c r="BT582" s="186"/>
      <c r="BU582" s="186"/>
      <c r="BV582" s="21"/>
      <c r="BW582" s="23"/>
      <c r="BX582" s="21"/>
      <c r="BY582" s="44"/>
      <c r="BZ582" s="23"/>
      <c r="CE582" s="186"/>
      <c r="CF582" s="186"/>
      <c r="CG582" s="186"/>
      <c r="CH582" s="186"/>
    </row>
    <row r="583" spans="1:86" s="16" customFormat="1" x14ac:dyDescent="0.2">
      <c r="A583" s="21"/>
      <c r="B583" s="19"/>
      <c r="E583" s="21"/>
      <c r="M583" s="186"/>
      <c r="S583" s="18"/>
      <c r="T583" s="17"/>
      <c r="U583" s="18"/>
      <c r="V583" s="30"/>
      <c r="W583" s="30"/>
      <c r="X583" s="18"/>
      <c r="Y583" s="18"/>
      <c r="Z583" s="18"/>
      <c r="AA583" s="186"/>
      <c r="AB583" s="186"/>
      <c r="AC583" s="295"/>
      <c r="AD583" s="186"/>
      <c r="AE583" s="18"/>
      <c r="AF583" s="18"/>
      <c r="AG583" s="41"/>
      <c r="AH583" s="13"/>
      <c r="AM583" s="21"/>
      <c r="AN583" s="295"/>
      <c r="AV583" s="22"/>
      <c r="AW583" s="21"/>
      <c r="AX583" s="21"/>
      <c r="BB583" s="186"/>
      <c r="BC583" s="186"/>
      <c r="BD583" s="186"/>
      <c r="BE583" s="186"/>
      <c r="BI583" s="21"/>
      <c r="BR583" s="186"/>
      <c r="BS583" s="186"/>
      <c r="BT583" s="186"/>
      <c r="BU583" s="186"/>
      <c r="BV583" s="21"/>
      <c r="BW583" s="23"/>
      <c r="BX583" s="21"/>
      <c r="BY583" s="44"/>
      <c r="BZ583" s="23"/>
      <c r="CE583" s="186"/>
      <c r="CF583" s="186"/>
      <c r="CG583" s="186"/>
      <c r="CH583" s="186"/>
    </row>
    <row r="584" spans="1:86" s="16" customFormat="1" x14ac:dyDescent="0.2">
      <c r="A584" s="21"/>
      <c r="B584" s="19"/>
      <c r="E584" s="21"/>
      <c r="M584" s="186"/>
      <c r="S584" s="18"/>
      <c r="T584" s="17"/>
      <c r="U584" s="18"/>
      <c r="V584" s="30"/>
      <c r="W584" s="30"/>
      <c r="X584" s="18"/>
      <c r="Y584" s="18"/>
      <c r="Z584" s="18"/>
      <c r="AA584" s="186"/>
      <c r="AB584" s="186"/>
      <c r="AC584" s="295"/>
      <c r="AD584" s="186"/>
      <c r="AE584" s="18"/>
      <c r="AF584" s="18"/>
      <c r="AG584" s="41"/>
      <c r="AH584" s="13"/>
      <c r="AM584" s="21"/>
      <c r="AN584" s="295"/>
      <c r="AV584" s="22"/>
      <c r="AW584" s="21"/>
      <c r="AX584" s="21"/>
      <c r="BB584" s="186"/>
      <c r="BC584" s="186"/>
      <c r="BD584" s="186"/>
      <c r="BE584" s="186"/>
      <c r="BI584" s="21"/>
      <c r="BR584" s="186"/>
      <c r="BS584" s="186"/>
      <c r="BT584" s="186"/>
      <c r="BU584" s="186"/>
      <c r="BV584" s="21"/>
      <c r="BW584" s="23"/>
      <c r="BX584" s="21"/>
      <c r="BY584" s="44"/>
      <c r="BZ584" s="23"/>
      <c r="CE584" s="186"/>
      <c r="CF584" s="186"/>
      <c r="CG584" s="186"/>
      <c r="CH584" s="186"/>
    </row>
    <row r="585" spans="1:86" s="16" customFormat="1" x14ac:dyDescent="0.2">
      <c r="A585" s="21"/>
      <c r="B585" s="19"/>
      <c r="E585" s="21"/>
      <c r="M585" s="186"/>
      <c r="S585" s="18"/>
      <c r="T585" s="17"/>
      <c r="U585" s="18"/>
      <c r="V585" s="30"/>
      <c r="W585" s="30"/>
      <c r="X585" s="18"/>
      <c r="Y585" s="18"/>
      <c r="Z585" s="18"/>
      <c r="AA585" s="186"/>
      <c r="AB585" s="186"/>
      <c r="AC585" s="295"/>
      <c r="AD585" s="186"/>
      <c r="AE585" s="18"/>
      <c r="AF585" s="18"/>
      <c r="AG585" s="41"/>
      <c r="AH585" s="13"/>
      <c r="AM585" s="21"/>
      <c r="AN585" s="295"/>
      <c r="AV585" s="22"/>
      <c r="AW585" s="21"/>
      <c r="AX585" s="21"/>
      <c r="BB585" s="186"/>
      <c r="BC585" s="186"/>
      <c r="BD585" s="186"/>
      <c r="BE585" s="186"/>
      <c r="BI585" s="21"/>
      <c r="BR585" s="186"/>
      <c r="BS585" s="186"/>
      <c r="BT585" s="186"/>
      <c r="BU585" s="186"/>
      <c r="BV585" s="21"/>
      <c r="BW585" s="23"/>
      <c r="BX585" s="21"/>
      <c r="BY585" s="44"/>
      <c r="BZ585" s="23"/>
      <c r="CE585" s="186"/>
      <c r="CF585" s="186"/>
      <c r="CG585" s="186"/>
      <c r="CH585" s="186"/>
    </row>
    <row r="586" spans="1:86" s="16" customFormat="1" x14ac:dyDescent="0.2">
      <c r="A586" s="21"/>
      <c r="B586" s="19"/>
      <c r="E586" s="21"/>
      <c r="M586" s="186"/>
      <c r="S586" s="18"/>
      <c r="T586" s="17"/>
      <c r="U586" s="18"/>
      <c r="V586" s="30"/>
      <c r="W586" s="30"/>
      <c r="X586" s="18"/>
      <c r="Y586" s="18"/>
      <c r="Z586" s="18"/>
      <c r="AA586" s="186"/>
      <c r="AB586" s="186"/>
      <c r="AC586" s="295"/>
      <c r="AD586" s="186"/>
      <c r="AE586" s="18"/>
      <c r="AF586" s="18"/>
      <c r="AG586" s="41"/>
      <c r="AH586" s="13"/>
      <c r="AM586" s="21"/>
      <c r="AN586" s="295"/>
      <c r="AV586" s="22"/>
      <c r="AW586" s="21"/>
      <c r="AX586" s="21"/>
      <c r="BB586" s="186"/>
      <c r="BC586" s="186"/>
      <c r="BD586" s="186"/>
      <c r="BE586" s="186"/>
      <c r="BI586" s="21"/>
      <c r="BR586" s="186"/>
      <c r="BS586" s="186"/>
      <c r="BT586" s="186"/>
      <c r="BU586" s="186"/>
      <c r="BV586" s="21"/>
      <c r="BW586" s="23"/>
      <c r="BX586" s="21"/>
      <c r="BY586" s="44"/>
      <c r="BZ586" s="23"/>
      <c r="CE586" s="186"/>
      <c r="CF586" s="186"/>
      <c r="CG586" s="186"/>
      <c r="CH586" s="186"/>
    </row>
    <row r="587" spans="1:86" s="16" customFormat="1" x14ac:dyDescent="0.2">
      <c r="A587" s="21"/>
      <c r="B587" s="19"/>
      <c r="E587" s="21"/>
      <c r="M587" s="186"/>
      <c r="S587" s="18"/>
      <c r="T587" s="17"/>
      <c r="U587" s="18"/>
      <c r="V587" s="30"/>
      <c r="W587" s="30"/>
      <c r="X587" s="18"/>
      <c r="Y587" s="18"/>
      <c r="Z587" s="18"/>
      <c r="AA587" s="186"/>
      <c r="AB587" s="186"/>
      <c r="AC587" s="295"/>
      <c r="AD587" s="186"/>
      <c r="AE587" s="18"/>
      <c r="AF587" s="18"/>
      <c r="AG587" s="41"/>
      <c r="AH587" s="13"/>
      <c r="AM587" s="21"/>
      <c r="AN587" s="295"/>
      <c r="AV587" s="22"/>
      <c r="AW587" s="21"/>
      <c r="AX587" s="21"/>
      <c r="BB587" s="186"/>
      <c r="BC587" s="186"/>
      <c r="BD587" s="186"/>
      <c r="BE587" s="186"/>
      <c r="BI587" s="21"/>
      <c r="BR587" s="186"/>
      <c r="BS587" s="186"/>
      <c r="BT587" s="186"/>
      <c r="BU587" s="186"/>
      <c r="BV587" s="21"/>
      <c r="BW587" s="23"/>
      <c r="BX587" s="21"/>
      <c r="BY587" s="44"/>
      <c r="BZ587" s="23"/>
      <c r="CE587" s="186"/>
      <c r="CF587" s="186"/>
      <c r="CG587" s="186"/>
      <c r="CH587" s="186"/>
    </row>
    <row r="588" spans="1:86" s="16" customFormat="1" x14ac:dyDescent="0.2">
      <c r="A588" s="21"/>
      <c r="B588" s="19"/>
      <c r="E588" s="21"/>
      <c r="M588" s="186"/>
      <c r="S588" s="18"/>
      <c r="T588" s="17"/>
      <c r="U588" s="18"/>
      <c r="V588" s="30"/>
      <c r="W588" s="30"/>
      <c r="X588" s="18"/>
      <c r="Y588" s="18"/>
      <c r="Z588" s="18"/>
      <c r="AA588" s="186"/>
      <c r="AB588" s="186"/>
      <c r="AC588" s="295"/>
      <c r="AD588" s="186"/>
      <c r="AE588" s="18"/>
      <c r="AF588" s="18"/>
      <c r="AG588" s="41"/>
      <c r="AH588" s="13"/>
      <c r="AM588" s="21"/>
      <c r="AN588" s="295"/>
      <c r="AV588" s="22"/>
      <c r="AW588" s="21"/>
      <c r="AX588" s="21"/>
      <c r="BB588" s="186"/>
      <c r="BC588" s="186"/>
      <c r="BD588" s="186"/>
      <c r="BE588" s="186"/>
      <c r="BI588" s="21"/>
      <c r="BR588" s="186"/>
      <c r="BS588" s="186"/>
      <c r="BT588" s="186"/>
      <c r="BU588" s="186"/>
      <c r="BV588" s="21"/>
      <c r="BW588" s="23"/>
      <c r="BX588" s="21"/>
      <c r="BY588" s="44"/>
      <c r="BZ588" s="23"/>
      <c r="CE588" s="186"/>
      <c r="CF588" s="186"/>
      <c r="CG588" s="186"/>
      <c r="CH588" s="186"/>
    </row>
    <row r="589" spans="1:86" s="16" customFormat="1" x14ac:dyDescent="0.2">
      <c r="A589" s="21"/>
      <c r="B589" s="19"/>
      <c r="E589" s="21"/>
      <c r="M589" s="186"/>
      <c r="S589" s="18"/>
      <c r="T589" s="17"/>
      <c r="U589" s="18"/>
      <c r="V589" s="30"/>
      <c r="W589" s="30"/>
      <c r="X589" s="18"/>
      <c r="Y589" s="18"/>
      <c r="Z589" s="18"/>
      <c r="AA589" s="186"/>
      <c r="AB589" s="186"/>
      <c r="AC589" s="295"/>
      <c r="AD589" s="186"/>
      <c r="AE589" s="18"/>
      <c r="AF589" s="18"/>
      <c r="AG589" s="41"/>
      <c r="AH589" s="13"/>
      <c r="AM589" s="21"/>
      <c r="AN589" s="295"/>
      <c r="AV589" s="22"/>
      <c r="AW589" s="21"/>
      <c r="AX589" s="21"/>
      <c r="BB589" s="186"/>
      <c r="BC589" s="186"/>
      <c r="BD589" s="186"/>
      <c r="BE589" s="186"/>
      <c r="BI589" s="21"/>
      <c r="BR589" s="186"/>
      <c r="BS589" s="186"/>
      <c r="BT589" s="186"/>
      <c r="BU589" s="186"/>
      <c r="BV589" s="21"/>
      <c r="BW589" s="23"/>
      <c r="BX589" s="21"/>
      <c r="BY589" s="44"/>
      <c r="BZ589" s="23"/>
      <c r="CE589" s="186"/>
      <c r="CF589" s="186"/>
      <c r="CG589" s="186"/>
      <c r="CH589" s="186"/>
    </row>
    <row r="590" spans="1:86" s="16" customFormat="1" x14ac:dyDescent="0.2">
      <c r="A590" s="21"/>
      <c r="B590" s="19"/>
      <c r="E590" s="21"/>
      <c r="M590" s="186"/>
      <c r="S590" s="18"/>
      <c r="T590" s="17"/>
      <c r="U590" s="18"/>
      <c r="V590" s="30"/>
      <c r="W590" s="30"/>
      <c r="X590" s="18"/>
      <c r="Y590" s="18"/>
      <c r="Z590" s="18"/>
      <c r="AA590" s="186"/>
      <c r="AB590" s="186"/>
      <c r="AC590" s="295"/>
      <c r="AD590" s="186"/>
      <c r="AE590" s="18"/>
      <c r="AF590" s="18"/>
      <c r="AG590" s="41"/>
      <c r="AH590" s="13"/>
      <c r="AM590" s="21"/>
      <c r="AN590" s="295"/>
      <c r="AV590" s="22"/>
      <c r="AW590" s="21"/>
      <c r="AX590" s="21"/>
      <c r="BB590" s="186"/>
      <c r="BC590" s="186"/>
      <c r="BD590" s="186"/>
      <c r="BE590" s="186"/>
      <c r="BI590" s="21"/>
      <c r="BR590" s="186"/>
      <c r="BS590" s="186"/>
      <c r="BT590" s="186"/>
      <c r="BU590" s="186"/>
      <c r="BV590" s="21"/>
      <c r="BW590" s="23"/>
      <c r="BX590" s="21"/>
      <c r="BY590" s="44"/>
      <c r="BZ590" s="23"/>
      <c r="CE590" s="186"/>
      <c r="CF590" s="186"/>
      <c r="CG590" s="186"/>
      <c r="CH590" s="186"/>
    </row>
    <row r="591" spans="1:86" s="16" customFormat="1" x14ac:dyDescent="0.2">
      <c r="A591" s="21"/>
      <c r="B591" s="19"/>
      <c r="E591" s="21"/>
      <c r="M591" s="186"/>
      <c r="S591" s="18"/>
      <c r="T591" s="17"/>
      <c r="U591" s="18"/>
      <c r="V591" s="30"/>
      <c r="W591" s="30"/>
      <c r="X591" s="18"/>
      <c r="Y591" s="18"/>
      <c r="Z591" s="18"/>
      <c r="AA591" s="186"/>
      <c r="AB591" s="186"/>
      <c r="AC591" s="295"/>
      <c r="AD591" s="186"/>
      <c r="AE591" s="18"/>
      <c r="AF591" s="18"/>
      <c r="AG591" s="41"/>
      <c r="AH591" s="13"/>
      <c r="AM591" s="21"/>
      <c r="AN591" s="295"/>
      <c r="AV591" s="22"/>
      <c r="AW591" s="21"/>
      <c r="AX591" s="21"/>
      <c r="BB591" s="186"/>
      <c r="BC591" s="186"/>
      <c r="BD591" s="186"/>
      <c r="BE591" s="186"/>
      <c r="BI591" s="21"/>
      <c r="BR591" s="186"/>
      <c r="BS591" s="186"/>
      <c r="BT591" s="186"/>
      <c r="BU591" s="186"/>
      <c r="BV591" s="21"/>
      <c r="BW591" s="23"/>
      <c r="BX591" s="21"/>
      <c r="BY591" s="44"/>
      <c r="BZ591" s="23"/>
      <c r="CE591" s="186"/>
      <c r="CF591" s="186"/>
      <c r="CG591" s="186"/>
      <c r="CH591" s="186"/>
    </row>
    <row r="592" spans="1:86" s="16" customFormat="1" x14ac:dyDescent="0.2">
      <c r="A592" s="21"/>
      <c r="B592" s="19"/>
      <c r="E592" s="21"/>
      <c r="M592" s="186"/>
      <c r="S592" s="18"/>
      <c r="T592" s="17"/>
      <c r="U592" s="18"/>
      <c r="V592" s="30"/>
      <c r="W592" s="30"/>
      <c r="X592" s="18"/>
      <c r="Y592" s="18"/>
      <c r="Z592" s="18"/>
      <c r="AA592" s="186"/>
      <c r="AB592" s="186"/>
      <c r="AC592" s="295"/>
      <c r="AD592" s="186"/>
      <c r="AE592" s="18"/>
      <c r="AF592" s="18"/>
      <c r="AG592" s="41"/>
      <c r="AH592" s="13"/>
      <c r="AM592" s="21"/>
      <c r="AN592" s="295"/>
      <c r="AV592" s="22"/>
      <c r="AW592" s="21"/>
      <c r="AX592" s="21"/>
      <c r="BB592" s="186"/>
      <c r="BC592" s="186"/>
      <c r="BD592" s="186"/>
      <c r="BE592" s="186"/>
      <c r="BI592" s="21"/>
      <c r="BR592" s="186"/>
      <c r="BS592" s="186"/>
      <c r="BT592" s="186"/>
      <c r="BU592" s="186"/>
      <c r="BV592" s="21"/>
      <c r="BW592" s="23"/>
      <c r="BX592" s="21"/>
      <c r="BY592" s="44"/>
      <c r="BZ592" s="23"/>
      <c r="CE592" s="186"/>
      <c r="CF592" s="186"/>
      <c r="CG592" s="186"/>
      <c r="CH592" s="186"/>
    </row>
    <row r="593" spans="1:86" s="16" customFormat="1" x14ac:dyDescent="0.2">
      <c r="A593" s="21"/>
      <c r="B593" s="19"/>
      <c r="E593" s="21"/>
      <c r="M593" s="186"/>
      <c r="S593" s="18"/>
      <c r="T593" s="17"/>
      <c r="U593" s="18"/>
      <c r="V593" s="30"/>
      <c r="W593" s="30"/>
      <c r="X593" s="18"/>
      <c r="Y593" s="18"/>
      <c r="Z593" s="18"/>
      <c r="AA593" s="186"/>
      <c r="AB593" s="186"/>
      <c r="AC593" s="295"/>
      <c r="AD593" s="186"/>
      <c r="AE593" s="18"/>
      <c r="AF593" s="18"/>
      <c r="AG593" s="41"/>
      <c r="AH593" s="13"/>
      <c r="AM593" s="21"/>
      <c r="AN593" s="295"/>
      <c r="AV593" s="22"/>
      <c r="AW593" s="21"/>
      <c r="AX593" s="21"/>
      <c r="BB593" s="186"/>
      <c r="BC593" s="186"/>
      <c r="BD593" s="186"/>
      <c r="BE593" s="186"/>
      <c r="BI593" s="21"/>
      <c r="BR593" s="186"/>
      <c r="BS593" s="186"/>
      <c r="BT593" s="186"/>
      <c r="BU593" s="186"/>
      <c r="BV593" s="21"/>
      <c r="BW593" s="23"/>
      <c r="BX593" s="21"/>
      <c r="BY593" s="44"/>
      <c r="BZ593" s="23"/>
      <c r="CE593" s="186"/>
      <c r="CF593" s="186"/>
      <c r="CG593" s="186"/>
      <c r="CH593" s="186"/>
    </row>
    <row r="594" spans="1:86" s="16" customFormat="1" x14ac:dyDescent="0.2">
      <c r="A594" s="21"/>
      <c r="B594" s="19"/>
      <c r="E594" s="21"/>
      <c r="M594" s="186"/>
      <c r="S594" s="18"/>
      <c r="T594" s="17"/>
      <c r="U594" s="18"/>
      <c r="V594" s="30"/>
      <c r="W594" s="30"/>
      <c r="X594" s="18"/>
      <c r="Y594" s="18"/>
      <c r="Z594" s="18"/>
      <c r="AA594" s="186"/>
      <c r="AB594" s="186"/>
      <c r="AC594" s="295"/>
      <c r="AD594" s="186"/>
      <c r="AE594" s="18"/>
      <c r="AF594" s="18"/>
      <c r="AG594" s="41"/>
      <c r="AH594" s="13"/>
      <c r="AM594" s="21"/>
      <c r="AN594" s="295"/>
      <c r="AV594" s="22"/>
      <c r="AW594" s="21"/>
      <c r="AX594" s="21"/>
      <c r="BB594" s="186"/>
      <c r="BC594" s="186"/>
      <c r="BD594" s="186"/>
      <c r="BE594" s="186"/>
      <c r="BI594" s="21"/>
      <c r="BR594" s="186"/>
      <c r="BS594" s="186"/>
      <c r="BT594" s="186"/>
      <c r="BU594" s="186"/>
      <c r="BV594" s="21"/>
      <c r="BW594" s="23"/>
      <c r="BX594" s="21"/>
      <c r="BY594" s="44"/>
      <c r="BZ594" s="23"/>
      <c r="CE594" s="186"/>
      <c r="CF594" s="186"/>
      <c r="CG594" s="186"/>
      <c r="CH594" s="186"/>
    </row>
    <row r="595" spans="1:86" s="16" customFormat="1" x14ac:dyDescent="0.2">
      <c r="A595" s="21"/>
      <c r="B595" s="19"/>
      <c r="E595" s="21"/>
      <c r="M595" s="186"/>
      <c r="S595" s="18"/>
      <c r="T595" s="17"/>
      <c r="U595" s="18"/>
      <c r="V595" s="30"/>
      <c r="W595" s="30"/>
      <c r="X595" s="18"/>
      <c r="Y595" s="18"/>
      <c r="Z595" s="18"/>
      <c r="AA595" s="186"/>
      <c r="AB595" s="186"/>
      <c r="AC595" s="295"/>
      <c r="AD595" s="186"/>
      <c r="AE595" s="18"/>
      <c r="AF595" s="18"/>
      <c r="AG595" s="41"/>
      <c r="AH595" s="13"/>
      <c r="AM595" s="21"/>
      <c r="AN595" s="295"/>
      <c r="AV595" s="22"/>
      <c r="AW595" s="21"/>
      <c r="AX595" s="21"/>
      <c r="BB595" s="186"/>
      <c r="BC595" s="186"/>
      <c r="BD595" s="186"/>
      <c r="BE595" s="186"/>
      <c r="BI595" s="21"/>
      <c r="BR595" s="186"/>
      <c r="BS595" s="186"/>
      <c r="BT595" s="186"/>
      <c r="BU595" s="186"/>
      <c r="BV595" s="21"/>
      <c r="BW595" s="23"/>
      <c r="BX595" s="21"/>
      <c r="BY595" s="44"/>
      <c r="BZ595" s="23"/>
      <c r="CE595" s="186"/>
      <c r="CF595" s="186"/>
      <c r="CG595" s="186"/>
      <c r="CH595" s="186"/>
    </row>
    <row r="596" spans="1:86" s="16" customFormat="1" x14ac:dyDescent="0.2">
      <c r="A596" s="21"/>
      <c r="B596" s="19"/>
      <c r="E596" s="21"/>
      <c r="M596" s="186"/>
      <c r="S596" s="18"/>
      <c r="T596" s="17"/>
      <c r="U596" s="18"/>
      <c r="V596" s="30"/>
      <c r="W596" s="30"/>
      <c r="X596" s="18"/>
      <c r="Y596" s="18"/>
      <c r="Z596" s="18"/>
      <c r="AA596" s="186"/>
      <c r="AB596" s="186"/>
      <c r="AC596" s="295"/>
      <c r="AD596" s="186"/>
      <c r="AE596" s="18"/>
      <c r="AF596" s="18"/>
      <c r="AG596" s="41"/>
      <c r="AH596" s="13"/>
      <c r="AM596" s="21"/>
      <c r="AN596" s="295"/>
      <c r="AV596" s="22"/>
      <c r="AW596" s="21"/>
      <c r="AX596" s="21"/>
      <c r="BB596" s="186"/>
      <c r="BC596" s="186"/>
      <c r="BD596" s="186"/>
      <c r="BE596" s="186"/>
      <c r="BI596" s="21"/>
      <c r="BR596" s="186"/>
      <c r="BS596" s="186"/>
      <c r="BT596" s="186"/>
      <c r="BU596" s="186"/>
      <c r="BV596" s="21"/>
      <c r="BW596" s="23"/>
      <c r="BX596" s="21"/>
      <c r="BY596" s="44"/>
      <c r="BZ596" s="23"/>
      <c r="CE596" s="186"/>
      <c r="CF596" s="186"/>
      <c r="CG596" s="186"/>
      <c r="CH596" s="186"/>
    </row>
    <row r="597" spans="1:86" s="16" customFormat="1" x14ac:dyDescent="0.2">
      <c r="A597" s="21"/>
      <c r="B597" s="19"/>
      <c r="E597" s="21"/>
      <c r="M597" s="186"/>
      <c r="S597" s="18"/>
      <c r="T597" s="17"/>
      <c r="U597" s="18"/>
      <c r="V597" s="30"/>
      <c r="W597" s="30"/>
      <c r="X597" s="18"/>
      <c r="Y597" s="18"/>
      <c r="Z597" s="18"/>
      <c r="AA597" s="186"/>
      <c r="AB597" s="186"/>
      <c r="AC597" s="295"/>
      <c r="AD597" s="186"/>
      <c r="AE597" s="18"/>
      <c r="AF597" s="18"/>
      <c r="AG597" s="41"/>
      <c r="AH597" s="13"/>
      <c r="AM597" s="21"/>
      <c r="AN597" s="295"/>
      <c r="AV597" s="22"/>
      <c r="AW597" s="21"/>
      <c r="AX597" s="21"/>
      <c r="BB597" s="186"/>
      <c r="BC597" s="186"/>
      <c r="BD597" s="186"/>
      <c r="BE597" s="186"/>
      <c r="BI597" s="21"/>
      <c r="BR597" s="186"/>
      <c r="BS597" s="186"/>
      <c r="BT597" s="186"/>
      <c r="BU597" s="186"/>
      <c r="BV597" s="21"/>
      <c r="BW597" s="23"/>
      <c r="BX597" s="21"/>
      <c r="BY597" s="44"/>
      <c r="BZ597" s="23"/>
      <c r="CE597" s="186"/>
      <c r="CF597" s="186"/>
      <c r="CG597" s="186"/>
      <c r="CH597" s="186"/>
    </row>
    <row r="598" spans="1:86" s="16" customFormat="1" x14ac:dyDescent="0.2">
      <c r="A598" s="21"/>
      <c r="B598" s="19"/>
      <c r="E598" s="21"/>
      <c r="M598" s="186"/>
      <c r="S598" s="18"/>
      <c r="T598" s="17"/>
      <c r="U598" s="18"/>
      <c r="V598" s="30"/>
      <c r="W598" s="30"/>
      <c r="X598" s="18"/>
      <c r="Y598" s="18"/>
      <c r="Z598" s="18"/>
      <c r="AA598" s="186"/>
      <c r="AB598" s="186"/>
      <c r="AC598" s="295"/>
      <c r="AD598" s="186"/>
      <c r="AE598" s="18"/>
      <c r="AF598" s="18"/>
      <c r="AG598" s="41"/>
      <c r="AH598" s="13"/>
      <c r="AM598" s="21"/>
      <c r="AN598" s="295"/>
      <c r="AV598" s="22"/>
      <c r="AW598" s="21"/>
      <c r="AX598" s="21"/>
      <c r="BB598" s="186"/>
      <c r="BC598" s="186"/>
      <c r="BD598" s="186"/>
      <c r="BE598" s="186"/>
      <c r="BI598" s="21"/>
      <c r="BR598" s="186"/>
      <c r="BS598" s="186"/>
      <c r="BT598" s="186"/>
      <c r="BU598" s="186"/>
      <c r="BV598" s="21"/>
      <c r="BW598" s="23"/>
      <c r="BX598" s="21"/>
      <c r="BY598" s="44"/>
      <c r="BZ598" s="23"/>
      <c r="CE598" s="186"/>
      <c r="CF598" s="186"/>
      <c r="CG598" s="186"/>
      <c r="CH598" s="186"/>
    </row>
    <row r="599" spans="1:86" s="16" customFormat="1" x14ac:dyDescent="0.2">
      <c r="A599" s="21"/>
      <c r="B599" s="19"/>
      <c r="E599" s="21"/>
      <c r="M599" s="186"/>
      <c r="S599" s="18"/>
      <c r="T599" s="17"/>
      <c r="U599" s="18"/>
      <c r="V599" s="30"/>
      <c r="W599" s="30"/>
      <c r="X599" s="18"/>
      <c r="Y599" s="18"/>
      <c r="Z599" s="18"/>
      <c r="AA599" s="186"/>
      <c r="AB599" s="186"/>
      <c r="AC599" s="295"/>
      <c r="AD599" s="186"/>
      <c r="AE599" s="18"/>
      <c r="AF599" s="18"/>
      <c r="AG599" s="41"/>
      <c r="AH599" s="13"/>
      <c r="AM599" s="21"/>
      <c r="AN599" s="295"/>
      <c r="AV599" s="22"/>
      <c r="AW599" s="21"/>
      <c r="AX599" s="21"/>
      <c r="BB599" s="186"/>
      <c r="BC599" s="186"/>
      <c r="BD599" s="186"/>
      <c r="BE599" s="186"/>
      <c r="BI599" s="21"/>
      <c r="BR599" s="186"/>
      <c r="BS599" s="186"/>
      <c r="BT599" s="186"/>
      <c r="BU599" s="186"/>
      <c r="BV599" s="21"/>
      <c r="BW599" s="23"/>
      <c r="BX599" s="21"/>
      <c r="BY599" s="44"/>
      <c r="BZ599" s="23"/>
      <c r="CE599" s="186"/>
      <c r="CF599" s="186"/>
      <c r="CG599" s="186"/>
      <c r="CH599" s="186"/>
    </row>
    <row r="600" spans="1:86" s="16" customFormat="1" x14ac:dyDescent="0.2">
      <c r="A600" s="21"/>
      <c r="B600" s="19"/>
      <c r="E600" s="21"/>
      <c r="M600" s="186"/>
      <c r="S600" s="18"/>
      <c r="T600" s="17"/>
      <c r="U600" s="18"/>
      <c r="V600" s="30"/>
      <c r="W600" s="30"/>
      <c r="X600" s="18"/>
      <c r="Y600" s="18"/>
      <c r="Z600" s="18"/>
      <c r="AA600" s="186"/>
      <c r="AB600" s="186"/>
      <c r="AC600" s="295"/>
      <c r="AD600" s="186"/>
      <c r="AE600" s="18"/>
      <c r="AF600" s="18"/>
      <c r="AG600" s="41"/>
      <c r="AH600" s="13"/>
      <c r="AM600" s="21"/>
      <c r="AN600" s="295"/>
      <c r="AV600" s="22"/>
      <c r="AW600" s="21"/>
      <c r="AX600" s="21"/>
      <c r="BB600" s="186"/>
      <c r="BC600" s="186"/>
      <c r="BD600" s="186"/>
      <c r="BE600" s="186"/>
      <c r="BI600" s="21"/>
      <c r="BR600" s="186"/>
      <c r="BS600" s="186"/>
      <c r="BT600" s="186"/>
      <c r="BU600" s="186"/>
      <c r="BV600" s="21"/>
      <c r="BW600" s="23"/>
      <c r="BX600" s="21"/>
      <c r="BY600" s="44"/>
      <c r="BZ600" s="23"/>
      <c r="CE600" s="186"/>
      <c r="CF600" s="186"/>
      <c r="CG600" s="186"/>
      <c r="CH600" s="186"/>
    </row>
    <row r="601" spans="1:86" s="16" customFormat="1" x14ac:dyDescent="0.2">
      <c r="A601" s="21"/>
      <c r="B601" s="19"/>
      <c r="E601" s="21"/>
      <c r="M601" s="186"/>
      <c r="S601" s="18"/>
      <c r="T601" s="17"/>
      <c r="U601" s="18"/>
      <c r="V601" s="30"/>
      <c r="W601" s="30"/>
      <c r="X601" s="18"/>
      <c r="Y601" s="18"/>
      <c r="Z601" s="18"/>
      <c r="AA601" s="186"/>
      <c r="AB601" s="186"/>
      <c r="AC601" s="295"/>
      <c r="AD601" s="186"/>
      <c r="AE601" s="18"/>
      <c r="AF601" s="18"/>
      <c r="AG601" s="41"/>
      <c r="AH601" s="13"/>
      <c r="AM601" s="21"/>
      <c r="AN601" s="295"/>
      <c r="AV601" s="22"/>
      <c r="AW601" s="21"/>
      <c r="AX601" s="21"/>
      <c r="BB601" s="186"/>
      <c r="BC601" s="186"/>
      <c r="BD601" s="186"/>
      <c r="BE601" s="186"/>
      <c r="BI601" s="21"/>
      <c r="BR601" s="186"/>
      <c r="BS601" s="186"/>
      <c r="BT601" s="186"/>
      <c r="BU601" s="186"/>
      <c r="BV601" s="21"/>
      <c r="BW601" s="23"/>
      <c r="BX601" s="21"/>
      <c r="BY601" s="44"/>
      <c r="BZ601" s="23"/>
      <c r="CE601" s="186"/>
      <c r="CF601" s="186"/>
      <c r="CG601" s="186"/>
      <c r="CH601" s="186"/>
    </row>
    <row r="602" spans="1:86" s="16" customFormat="1" x14ac:dyDescent="0.2">
      <c r="A602" s="21"/>
      <c r="B602" s="19"/>
      <c r="E602" s="21"/>
      <c r="M602" s="186"/>
      <c r="S602" s="18"/>
      <c r="T602" s="17"/>
      <c r="U602" s="18"/>
      <c r="V602" s="30"/>
      <c r="W602" s="30"/>
      <c r="X602" s="18"/>
      <c r="Y602" s="18"/>
      <c r="Z602" s="18"/>
      <c r="AA602" s="186"/>
      <c r="AB602" s="186"/>
      <c r="AC602" s="295"/>
      <c r="AD602" s="186"/>
      <c r="AE602" s="18"/>
      <c r="AF602" s="18"/>
      <c r="AG602" s="41"/>
      <c r="AH602" s="13"/>
      <c r="AM602" s="21"/>
      <c r="AN602" s="295"/>
      <c r="AV602" s="22"/>
      <c r="AW602" s="21"/>
      <c r="AX602" s="21"/>
      <c r="BB602" s="186"/>
      <c r="BC602" s="186"/>
      <c r="BD602" s="186"/>
      <c r="BE602" s="186"/>
      <c r="BI602" s="21"/>
      <c r="BR602" s="186"/>
      <c r="BS602" s="186"/>
      <c r="BT602" s="186"/>
      <c r="BU602" s="186"/>
      <c r="BV602" s="21"/>
      <c r="BW602" s="23"/>
      <c r="BX602" s="21"/>
      <c r="BY602" s="44"/>
      <c r="BZ602" s="23"/>
      <c r="CE602" s="186"/>
      <c r="CF602" s="186"/>
      <c r="CG602" s="186"/>
      <c r="CH602" s="186"/>
    </row>
    <row r="603" spans="1:86" s="16" customFormat="1" x14ac:dyDescent="0.2">
      <c r="A603" s="21"/>
      <c r="B603" s="19"/>
      <c r="E603" s="21"/>
      <c r="M603" s="186"/>
      <c r="S603" s="18"/>
      <c r="T603" s="17"/>
      <c r="U603" s="18"/>
      <c r="V603" s="30"/>
      <c r="W603" s="30"/>
      <c r="X603" s="18"/>
      <c r="Y603" s="18"/>
      <c r="Z603" s="18"/>
      <c r="AA603" s="186"/>
      <c r="AB603" s="186"/>
      <c r="AC603" s="295"/>
      <c r="AD603" s="186"/>
      <c r="AE603" s="18"/>
      <c r="AF603" s="18"/>
      <c r="AG603" s="41"/>
      <c r="AH603" s="13"/>
      <c r="AM603" s="21"/>
      <c r="AN603" s="295"/>
      <c r="AV603" s="22"/>
      <c r="AW603" s="21"/>
      <c r="AX603" s="21"/>
      <c r="BB603" s="186"/>
      <c r="BC603" s="186"/>
      <c r="BD603" s="186"/>
      <c r="BE603" s="186"/>
      <c r="BI603" s="21"/>
      <c r="BR603" s="186"/>
      <c r="BS603" s="186"/>
      <c r="BT603" s="186"/>
      <c r="BU603" s="186"/>
      <c r="BV603" s="21"/>
      <c r="BW603" s="23"/>
      <c r="BX603" s="21"/>
      <c r="BY603" s="44"/>
      <c r="BZ603" s="23"/>
      <c r="CE603" s="186"/>
      <c r="CF603" s="186"/>
      <c r="CG603" s="186"/>
      <c r="CH603" s="186"/>
    </row>
    <row r="604" spans="1:86" s="16" customFormat="1" x14ac:dyDescent="0.2">
      <c r="A604" s="21"/>
      <c r="B604" s="19"/>
      <c r="E604" s="21"/>
      <c r="M604" s="186"/>
      <c r="S604" s="18"/>
      <c r="T604" s="17"/>
      <c r="U604" s="18"/>
      <c r="V604" s="30"/>
      <c r="W604" s="30"/>
      <c r="X604" s="18"/>
      <c r="Y604" s="18"/>
      <c r="Z604" s="18"/>
      <c r="AA604" s="186"/>
      <c r="AB604" s="186"/>
      <c r="AC604" s="295"/>
      <c r="AD604" s="186"/>
      <c r="AE604" s="18"/>
      <c r="AF604" s="18"/>
      <c r="AG604" s="41"/>
      <c r="AH604" s="13"/>
      <c r="AM604" s="21"/>
      <c r="AN604" s="295"/>
      <c r="AV604" s="22"/>
      <c r="AW604" s="21"/>
      <c r="AX604" s="21"/>
      <c r="BB604" s="186"/>
      <c r="BC604" s="186"/>
      <c r="BD604" s="186"/>
      <c r="BE604" s="186"/>
      <c r="BI604" s="21"/>
      <c r="BR604" s="186"/>
      <c r="BS604" s="186"/>
      <c r="BT604" s="186"/>
      <c r="BU604" s="186"/>
      <c r="BV604" s="21"/>
      <c r="BW604" s="23"/>
      <c r="BX604" s="21"/>
      <c r="BY604" s="44"/>
      <c r="BZ604" s="23"/>
      <c r="CE604" s="186"/>
      <c r="CF604" s="186"/>
      <c r="CG604" s="186"/>
      <c r="CH604" s="186"/>
    </row>
    <row r="605" spans="1:86" s="16" customFormat="1" x14ac:dyDescent="0.2">
      <c r="A605" s="21"/>
      <c r="B605" s="19"/>
      <c r="E605" s="21"/>
      <c r="M605" s="186"/>
      <c r="S605" s="18"/>
      <c r="T605" s="17"/>
      <c r="U605" s="18"/>
      <c r="V605" s="30"/>
      <c r="W605" s="30"/>
      <c r="X605" s="18"/>
      <c r="Y605" s="18"/>
      <c r="Z605" s="18"/>
      <c r="AA605" s="186"/>
      <c r="AB605" s="186"/>
      <c r="AC605" s="295"/>
      <c r="AD605" s="186"/>
      <c r="AE605" s="18"/>
      <c r="AF605" s="18"/>
      <c r="AG605" s="41"/>
      <c r="AH605" s="13"/>
      <c r="AM605" s="21"/>
      <c r="AN605" s="295"/>
      <c r="AV605" s="22"/>
      <c r="AW605" s="21"/>
      <c r="AX605" s="21"/>
      <c r="BB605" s="186"/>
      <c r="BC605" s="186"/>
      <c r="BD605" s="186"/>
      <c r="BE605" s="186"/>
      <c r="BI605" s="21"/>
      <c r="BR605" s="186"/>
      <c r="BS605" s="186"/>
      <c r="BT605" s="186"/>
      <c r="BU605" s="186"/>
      <c r="BV605" s="21"/>
      <c r="BW605" s="23"/>
      <c r="BX605" s="21"/>
      <c r="BY605" s="44"/>
      <c r="BZ605" s="23"/>
      <c r="CE605" s="186"/>
      <c r="CF605" s="186"/>
      <c r="CG605" s="186"/>
      <c r="CH605" s="186"/>
    </row>
    <row r="606" spans="1:86" s="16" customFormat="1" x14ac:dyDescent="0.2">
      <c r="A606" s="21"/>
      <c r="B606" s="19"/>
      <c r="E606" s="21"/>
      <c r="M606" s="186"/>
      <c r="S606" s="18"/>
      <c r="T606" s="17"/>
      <c r="U606" s="18"/>
      <c r="V606" s="30"/>
      <c r="W606" s="30"/>
      <c r="X606" s="18"/>
      <c r="Y606" s="18"/>
      <c r="Z606" s="18"/>
      <c r="AA606" s="186"/>
      <c r="AB606" s="186"/>
      <c r="AC606" s="295"/>
      <c r="AD606" s="186"/>
      <c r="AE606" s="18"/>
      <c r="AF606" s="18"/>
      <c r="AG606" s="41"/>
      <c r="AH606" s="13"/>
      <c r="AM606" s="21"/>
      <c r="AN606" s="295"/>
      <c r="AV606" s="22"/>
      <c r="AW606" s="21"/>
      <c r="AX606" s="21"/>
      <c r="BB606" s="186"/>
      <c r="BC606" s="186"/>
      <c r="BD606" s="186"/>
      <c r="BE606" s="186"/>
      <c r="BI606" s="21"/>
      <c r="BR606" s="186"/>
      <c r="BS606" s="186"/>
      <c r="BT606" s="186"/>
      <c r="BU606" s="186"/>
      <c r="BV606" s="21"/>
      <c r="BW606" s="23"/>
      <c r="BX606" s="21"/>
      <c r="BY606" s="44"/>
      <c r="BZ606" s="23"/>
      <c r="CE606" s="186"/>
      <c r="CF606" s="186"/>
      <c r="CG606" s="186"/>
      <c r="CH606" s="186"/>
    </row>
    <row r="607" spans="1:86" s="16" customFormat="1" x14ac:dyDescent="0.2">
      <c r="A607" s="21"/>
      <c r="B607" s="19"/>
      <c r="E607" s="21"/>
      <c r="M607" s="186"/>
      <c r="S607" s="18"/>
      <c r="T607" s="17"/>
      <c r="U607" s="18"/>
      <c r="V607" s="30"/>
      <c r="W607" s="30"/>
      <c r="X607" s="18"/>
      <c r="Y607" s="18"/>
      <c r="Z607" s="18"/>
      <c r="AA607" s="186"/>
      <c r="AB607" s="186"/>
      <c r="AC607" s="295"/>
      <c r="AD607" s="186"/>
      <c r="AE607" s="18"/>
      <c r="AF607" s="18"/>
      <c r="AG607" s="41"/>
      <c r="AH607" s="13"/>
      <c r="AM607" s="21"/>
      <c r="AN607" s="295"/>
      <c r="AV607" s="22"/>
      <c r="AW607" s="21"/>
      <c r="AX607" s="21"/>
      <c r="BB607" s="186"/>
      <c r="BC607" s="186"/>
      <c r="BD607" s="186"/>
      <c r="BE607" s="186"/>
      <c r="BI607" s="21"/>
      <c r="BR607" s="186"/>
      <c r="BS607" s="186"/>
      <c r="BT607" s="186"/>
      <c r="BU607" s="186"/>
      <c r="BV607" s="21"/>
      <c r="BW607" s="23"/>
      <c r="BX607" s="21"/>
      <c r="BY607" s="44"/>
      <c r="BZ607" s="23"/>
      <c r="CE607" s="186"/>
      <c r="CF607" s="186"/>
      <c r="CG607" s="186"/>
      <c r="CH607" s="186"/>
    </row>
    <row r="608" spans="1:86" s="16" customFormat="1" x14ac:dyDescent="0.2">
      <c r="A608" s="21"/>
      <c r="B608" s="19"/>
      <c r="E608" s="21"/>
      <c r="M608" s="186"/>
      <c r="S608" s="18"/>
      <c r="T608" s="17"/>
      <c r="U608" s="18"/>
      <c r="V608" s="30"/>
      <c r="W608" s="30"/>
      <c r="X608" s="18"/>
      <c r="Y608" s="18"/>
      <c r="Z608" s="18"/>
      <c r="AA608" s="186"/>
      <c r="AB608" s="186"/>
      <c r="AC608" s="295"/>
      <c r="AD608" s="186"/>
      <c r="AE608" s="18"/>
      <c r="AF608" s="18"/>
      <c r="AG608" s="41"/>
      <c r="AH608" s="13"/>
      <c r="AM608" s="21"/>
      <c r="AN608" s="295"/>
      <c r="AV608" s="22"/>
      <c r="AW608" s="21"/>
      <c r="AX608" s="21"/>
      <c r="BB608" s="186"/>
      <c r="BC608" s="186"/>
      <c r="BD608" s="186"/>
      <c r="BE608" s="186"/>
      <c r="BI608" s="21"/>
      <c r="BR608" s="186"/>
      <c r="BS608" s="186"/>
      <c r="BT608" s="186"/>
      <c r="BU608" s="186"/>
      <c r="BV608" s="21"/>
      <c r="BW608" s="23"/>
      <c r="BX608" s="21"/>
      <c r="BY608" s="44"/>
      <c r="BZ608" s="23"/>
      <c r="CE608" s="186"/>
      <c r="CF608" s="186"/>
      <c r="CG608" s="186"/>
      <c r="CH608" s="186"/>
    </row>
    <row r="609" spans="1:86" s="16" customFormat="1" x14ac:dyDescent="0.2">
      <c r="A609" s="21"/>
      <c r="B609" s="19"/>
      <c r="E609" s="21"/>
      <c r="M609" s="186"/>
      <c r="S609" s="18"/>
      <c r="T609" s="17"/>
      <c r="U609" s="18"/>
      <c r="V609" s="30"/>
      <c r="W609" s="30"/>
      <c r="X609" s="18"/>
      <c r="Y609" s="18"/>
      <c r="Z609" s="18"/>
      <c r="AA609" s="186"/>
      <c r="AB609" s="186"/>
      <c r="AC609" s="295"/>
      <c r="AD609" s="186"/>
      <c r="AE609" s="18"/>
      <c r="AF609" s="18"/>
      <c r="AG609" s="41"/>
      <c r="AH609" s="13"/>
      <c r="AM609" s="21"/>
      <c r="AN609" s="295"/>
      <c r="AV609" s="22"/>
      <c r="AW609" s="21"/>
      <c r="AX609" s="21"/>
      <c r="BB609" s="186"/>
      <c r="BC609" s="186"/>
      <c r="BD609" s="186"/>
      <c r="BE609" s="186"/>
      <c r="BI609" s="21"/>
      <c r="BR609" s="186"/>
      <c r="BS609" s="186"/>
      <c r="BT609" s="186"/>
      <c r="BU609" s="186"/>
      <c r="BV609" s="21"/>
      <c r="BW609" s="23"/>
      <c r="BX609" s="21"/>
      <c r="BY609" s="44"/>
      <c r="BZ609" s="23"/>
      <c r="CE609" s="186"/>
      <c r="CF609" s="186"/>
      <c r="CG609" s="186"/>
      <c r="CH609" s="186"/>
    </row>
    <row r="610" spans="1:86" s="16" customFormat="1" x14ac:dyDescent="0.2">
      <c r="A610" s="21"/>
      <c r="B610" s="19"/>
      <c r="E610" s="21"/>
      <c r="M610" s="186"/>
      <c r="S610" s="18"/>
      <c r="T610" s="17"/>
      <c r="U610" s="18"/>
      <c r="V610" s="30"/>
      <c r="W610" s="30"/>
      <c r="X610" s="18"/>
      <c r="Y610" s="18"/>
      <c r="Z610" s="18"/>
      <c r="AA610" s="186"/>
      <c r="AB610" s="186"/>
      <c r="AC610" s="295"/>
      <c r="AD610" s="186"/>
      <c r="AE610" s="18"/>
      <c r="AF610" s="18"/>
      <c r="AG610" s="41"/>
      <c r="AH610" s="13"/>
      <c r="AM610" s="21"/>
      <c r="AN610" s="295"/>
      <c r="AV610" s="22"/>
      <c r="AW610" s="21"/>
      <c r="AX610" s="21"/>
      <c r="BB610" s="186"/>
      <c r="BC610" s="186"/>
      <c r="BD610" s="186"/>
      <c r="BE610" s="186"/>
      <c r="BI610" s="21"/>
      <c r="BR610" s="186"/>
      <c r="BS610" s="186"/>
      <c r="BT610" s="186"/>
      <c r="BU610" s="186"/>
      <c r="BV610" s="21"/>
      <c r="BW610" s="23"/>
      <c r="BX610" s="21"/>
      <c r="BY610" s="44"/>
      <c r="BZ610" s="23"/>
      <c r="CE610" s="186"/>
      <c r="CF610" s="186"/>
      <c r="CG610" s="186"/>
      <c r="CH610" s="186"/>
    </row>
    <row r="611" spans="1:86" s="16" customFormat="1" x14ac:dyDescent="0.2">
      <c r="A611" s="21"/>
      <c r="B611" s="19"/>
      <c r="E611" s="21"/>
      <c r="M611" s="186"/>
      <c r="S611" s="18"/>
      <c r="T611" s="17"/>
      <c r="U611" s="18"/>
      <c r="V611" s="30"/>
      <c r="W611" s="30"/>
      <c r="X611" s="18"/>
      <c r="Y611" s="18"/>
      <c r="Z611" s="18"/>
      <c r="AA611" s="186"/>
      <c r="AB611" s="186"/>
      <c r="AC611" s="295"/>
      <c r="AD611" s="186"/>
      <c r="AE611" s="18"/>
      <c r="AF611" s="18"/>
      <c r="AG611" s="41"/>
      <c r="AH611" s="13"/>
      <c r="AM611" s="21"/>
      <c r="AN611" s="295"/>
      <c r="AV611" s="22"/>
      <c r="AW611" s="21"/>
      <c r="AX611" s="21"/>
      <c r="BB611" s="186"/>
      <c r="BC611" s="186"/>
      <c r="BD611" s="186"/>
      <c r="BE611" s="186"/>
      <c r="BI611" s="21"/>
      <c r="BR611" s="186"/>
      <c r="BS611" s="186"/>
      <c r="BT611" s="186"/>
      <c r="BU611" s="186"/>
      <c r="BV611" s="21"/>
      <c r="BW611" s="23"/>
      <c r="BX611" s="21"/>
      <c r="BY611" s="44"/>
      <c r="BZ611" s="23"/>
      <c r="CE611" s="186"/>
      <c r="CF611" s="186"/>
      <c r="CG611" s="186"/>
      <c r="CH611" s="186"/>
    </row>
    <row r="612" spans="1:86" s="16" customFormat="1" x14ac:dyDescent="0.2">
      <c r="A612" s="21"/>
      <c r="B612" s="19"/>
      <c r="E612" s="21"/>
      <c r="M612" s="186"/>
      <c r="S612" s="18"/>
      <c r="T612" s="17"/>
      <c r="U612" s="18"/>
      <c r="V612" s="30"/>
      <c r="W612" s="30"/>
      <c r="X612" s="18"/>
      <c r="Y612" s="18"/>
      <c r="Z612" s="18"/>
      <c r="AA612" s="186"/>
      <c r="AB612" s="186"/>
      <c r="AC612" s="295"/>
      <c r="AD612" s="186"/>
      <c r="AE612" s="18"/>
      <c r="AF612" s="18"/>
      <c r="AG612" s="41"/>
      <c r="AH612" s="13"/>
      <c r="AM612" s="21"/>
      <c r="AN612" s="295"/>
      <c r="AV612" s="22"/>
      <c r="AW612" s="21"/>
      <c r="AX612" s="21"/>
      <c r="BB612" s="186"/>
      <c r="BC612" s="186"/>
      <c r="BD612" s="186"/>
      <c r="BE612" s="186"/>
      <c r="BI612" s="21"/>
      <c r="BR612" s="186"/>
      <c r="BS612" s="186"/>
      <c r="BT612" s="186"/>
      <c r="BU612" s="186"/>
      <c r="BV612" s="21"/>
      <c r="BW612" s="23"/>
      <c r="BX612" s="21"/>
      <c r="BY612" s="44"/>
      <c r="BZ612" s="23"/>
      <c r="CE612" s="186"/>
      <c r="CF612" s="186"/>
      <c r="CG612" s="186"/>
      <c r="CH612" s="186"/>
    </row>
    <row r="613" spans="1:86" s="16" customFormat="1" x14ac:dyDescent="0.2">
      <c r="A613" s="21"/>
      <c r="B613" s="19"/>
      <c r="E613" s="21"/>
      <c r="M613" s="186"/>
      <c r="S613" s="18"/>
      <c r="T613" s="17"/>
      <c r="U613" s="18"/>
      <c r="V613" s="30"/>
      <c r="W613" s="30"/>
      <c r="X613" s="18"/>
      <c r="Y613" s="18"/>
      <c r="Z613" s="18"/>
      <c r="AA613" s="186"/>
      <c r="AB613" s="186"/>
      <c r="AC613" s="295"/>
      <c r="AD613" s="186"/>
      <c r="AE613" s="18"/>
      <c r="AF613" s="18"/>
      <c r="AG613" s="41"/>
      <c r="AH613" s="13"/>
      <c r="AM613" s="21"/>
      <c r="AN613" s="295"/>
      <c r="AV613" s="22"/>
      <c r="AW613" s="21"/>
      <c r="AX613" s="21"/>
      <c r="BB613" s="186"/>
      <c r="BC613" s="186"/>
      <c r="BD613" s="186"/>
      <c r="BE613" s="186"/>
      <c r="BI613" s="21"/>
      <c r="BR613" s="186"/>
      <c r="BS613" s="186"/>
      <c r="BT613" s="186"/>
      <c r="BU613" s="186"/>
      <c r="BV613" s="21"/>
      <c r="BW613" s="23"/>
      <c r="BX613" s="21"/>
      <c r="BY613" s="44"/>
      <c r="BZ613" s="23"/>
      <c r="CE613" s="186"/>
      <c r="CF613" s="186"/>
      <c r="CG613" s="186"/>
      <c r="CH613" s="186"/>
    </row>
    <row r="614" spans="1:86" s="16" customFormat="1" x14ac:dyDescent="0.2">
      <c r="A614" s="21"/>
      <c r="B614" s="19"/>
      <c r="E614" s="21"/>
      <c r="M614" s="186"/>
      <c r="S614" s="18"/>
      <c r="T614" s="17"/>
      <c r="U614" s="18"/>
      <c r="V614" s="30"/>
      <c r="W614" s="30"/>
      <c r="X614" s="18"/>
      <c r="Y614" s="18"/>
      <c r="Z614" s="18"/>
      <c r="AA614" s="186"/>
      <c r="AB614" s="186"/>
      <c r="AC614" s="295"/>
      <c r="AD614" s="186"/>
      <c r="AE614" s="18"/>
      <c r="AF614" s="18"/>
      <c r="AG614" s="41"/>
      <c r="AH614" s="13"/>
      <c r="AM614" s="21"/>
      <c r="AN614" s="295"/>
      <c r="AV614" s="22"/>
      <c r="AW614" s="21"/>
      <c r="AX614" s="21"/>
      <c r="BB614" s="186"/>
      <c r="BC614" s="186"/>
      <c r="BD614" s="186"/>
      <c r="BE614" s="186"/>
      <c r="BI614" s="21"/>
      <c r="BR614" s="186"/>
      <c r="BS614" s="186"/>
      <c r="BT614" s="186"/>
      <c r="BU614" s="186"/>
      <c r="BV614" s="21"/>
      <c r="BW614" s="23"/>
      <c r="BX614" s="21"/>
      <c r="BY614" s="44"/>
      <c r="BZ614" s="23"/>
      <c r="CE614" s="186"/>
      <c r="CF614" s="186"/>
      <c r="CG614" s="186"/>
      <c r="CH614" s="186"/>
    </row>
    <row r="615" spans="1:86" s="16" customFormat="1" x14ac:dyDescent="0.2">
      <c r="A615" s="21"/>
      <c r="B615" s="19"/>
      <c r="E615" s="21"/>
      <c r="M615" s="186"/>
      <c r="S615" s="18"/>
      <c r="T615" s="17"/>
      <c r="U615" s="18"/>
      <c r="V615" s="30"/>
      <c r="W615" s="30"/>
      <c r="X615" s="18"/>
      <c r="Y615" s="18"/>
      <c r="Z615" s="18"/>
      <c r="AA615" s="186"/>
      <c r="AB615" s="186"/>
      <c r="AC615" s="295"/>
      <c r="AD615" s="186"/>
      <c r="AE615" s="18"/>
      <c r="AF615" s="18"/>
      <c r="AG615" s="41"/>
      <c r="AH615" s="13"/>
      <c r="AM615" s="21"/>
      <c r="AN615" s="295"/>
      <c r="AV615" s="22"/>
      <c r="AW615" s="21"/>
      <c r="AX615" s="21"/>
      <c r="BB615" s="186"/>
      <c r="BC615" s="186"/>
      <c r="BD615" s="186"/>
      <c r="BE615" s="186"/>
      <c r="BI615" s="21"/>
      <c r="BR615" s="186"/>
      <c r="BS615" s="186"/>
      <c r="BT615" s="186"/>
      <c r="BU615" s="186"/>
      <c r="BV615" s="21"/>
      <c r="BW615" s="23"/>
      <c r="BX615" s="21"/>
      <c r="BY615" s="44"/>
      <c r="BZ615" s="23"/>
      <c r="CE615" s="186"/>
      <c r="CF615" s="186"/>
      <c r="CG615" s="186"/>
      <c r="CH615" s="186"/>
    </row>
    <row r="616" spans="1:86" s="16" customFormat="1" x14ac:dyDescent="0.2">
      <c r="A616" s="21"/>
      <c r="B616" s="19"/>
      <c r="E616" s="21"/>
      <c r="M616" s="186"/>
      <c r="S616" s="18"/>
      <c r="T616" s="17"/>
      <c r="U616" s="18"/>
      <c r="V616" s="30"/>
      <c r="W616" s="30"/>
      <c r="X616" s="18"/>
      <c r="Y616" s="18"/>
      <c r="Z616" s="18"/>
      <c r="AA616" s="186"/>
      <c r="AB616" s="186"/>
      <c r="AC616" s="295"/>
      <c r="AD616" s="186"/>
      <c r="AE616" s="18"/>
      <c r="AF616" s="18"/>
      <c r="AG616" s="41"/>
      <c r="AH616" s="13"/>
      <c r="AM616" s="21"/>
      <c r="AN616" s="295"/>
      <c r="AV616" s="22"/>
      <c r="AW616" s="21"/>
      <c r="AX616" s="21"/>
      <c r="BB616" s="186"/>
      <c r="BC616" s="186"/>
      <c r="BD616" s="186"/>
      <c r="BE616" s="186"/>
      <c r="BI616" s="21"/>
      <c r="BR616" s="186"/>
      <c r="BS616" s="186"/>
      <c r="BT616" s="186"/>
      <c r="BU616" s="186"/>
      <c r="BV616" s="21"/>
      <c r="BW616" s="23"/>
      <c r="BX616" s="21"/>
      <c r="BY616" s="44"/>
      <c r="BZ616" s="23"/>
      <c r="CE616" s="186"/>
      <c r="CF616" s="186"/>
      <c r="CG616" s="186"/>
      <c r="CH616" s="186"/>
    </row>
    <row r="617" spans="1:86" s="16" customFormat="1" x14ac:dyDescent="0.2">
      <c r="A617" s="21"/>
      <c r="B617" s="19"/>
      <c r="E617" s="21"/>
      <c r="M617" s="186"/>
      <c r="S617" s="18"/>
      <c r="T617" s="17"/>
      <c r="U617" s="18"/>
      <c r="V617" s="30"/>
      <c r="W617" s="30"/>
      <c r="X617" s="18"/>
      <c r="Y617" s="18"/>
      <c r="Z617" s="18"/>
      <c r="AA617" s="186"/>
      <c r="AB617" s="186"/>
      <c r="AC617" s="295"/>
      <c r="AD617" s="186"/>
      <c r="AE617" s="18"/>
      <c r="AF617" s="18"/>
      <c r="AG617" s="41"/>
      <c r="AH617" s="13"/>
      <c r="AM617" s="21"/>
      <c r="AN617" s="295"/>
      <c r="AV617" s="22"/>
      <c r="AW617" s="21"/>
      <c r="AX617" s="21"/>
      <c r="BB617" s="186"/>
      <c r="BC617" s="186"/>
      <c r="BD617" s="186"/>
      <c r="BE617" s="186"/>
      <c r="BI617" s="21"/>
      <c r="BR617" s="186"/>
      <c r="BS617" s="186"/>
      <c r="BT617" s="186"/>
      <c r="BU617" s="186"/>
      <c r="BV617" s="21"/>
      <c r="BW617" s="23"/>
      <c r="BX617" s="21"/>
      <c r="BY617" s="44"/>
      <c r="BZ617" s="23"/>
      <c r="CE617" s="186"/>
      <c r="CF617" s="186"/>
      <c r="CG617" s="186"/>
      <c r="CH617" s="186"/>
    </row>
    <row r="618" spans="1:86" s="16" customFormat="1" x14ac:dyDescent="0.2">
      <c r="A618" s="21"/>
      <c r="B618" s="19"/>
      <c r="E618" s="21"/>
      <c r="M618" s="186"/>
      <c r="S618" s="18"/>
      <c r="T618" s="17"/>
      <c r="U618" s="18"/>
      <c r="V618" s="30"/>
      <c r="W618" s="30"/>
      <c r="X618" s="18"/>
      <c r="Y618" s="18"/>
      <c r="Z618" s="18"/>
      <c r="AA618" s="186"/>
      <c r="AB618" s="186"/>
      <c r="AC618" s="295"/>
      <c r="AD618" s="186"/>
      <c r="AE618" s="18"/>
      <c r="AF618" s="18"/>
      <c r="AG618" s="41"/>
      <c r="AH618" s="13"/>
      <c r="AM618" s="21"/>
      <c r="AN618" s="295"/>
      <c r="AV618" s="22"/>
      <c r="AW618" s="21"/>
      <c r="AX618" s="21"/>
      <c r="BB618" s="186"/>
      <c r="BC618" s="186"/>
      <c r="BD618" s="186"/>
      <c r="BE618" s="186"/>
      <c r="BI618" s="21"/>
      <c r="BR618" s="186"/>
      <c r="BS618" s="186"/>
      <c r="BT618" s="186"/>
      <c r="BU618" s="186"/>
      <c r="BV618" s="21"/>
      <c r="BW618" s="23"/>
      <c r="BX618" s="21"/>
      <c r="BY618" s="44"/>
      <c r="BZ618" s="23"/>
      <c r="CE618" s="186"/>
      <c r="CF618" s="186"/>
      <c r="CG618" s="186"/>
      <c r="CH618" s="186"/>
    </row>
    <row r="619" spans="1:86" s="16" customFormat="1" x14ac:dyDescent="0.2">
      <c r="A619" s="21"/>
      <c r="B619" s="19"/>
      <c r="E619" s="21"/>
      <c r="M619" s="186"/>
      <c r="S619" s="18"/>
      <c r="T619" s="17"/>
      <c r="U619" s="18"/>
      <c r="V619" s="30"/>
      <c r="W619" s="30"/>
      <c r="X619" s="18"/>
      <c r="Y619" s="18"/>
      <c r="Z619" s="18"/>
      <c r="AA619" s="186"/>
      <c r="AB619" s="186"/>
      <c r="AC619" s="295"/>
      <c r="AD619" s="186"/>
      <c r="AE619" s="18"/>
      <c r="AF619" s="18"/>
      <c r="AG619" s="41"/>
      <c r="AH619" s="13"/>
      <c r="AM619" s="21"/>
      <c r="AN619" s="295"/>
      <c r="AV619" s="22"/>
      <c r="AW619" s="21"/>
      <c r="AX619" s="21"/>
      <c r="BB619" s="186"/>
      <c r="BC619" s="186"/>
      <c r="BD619" s="186"/>
      <c r="BE619" s="186"/>
      <c r="BI619" s="21"/>
      <c r="BR619" s="186"/>
      <c r="BS619" s="186"/>
      <c r="BT619" s="186"/>
      <c r="BU619" s="186"/>
      <c r="BV619" s="21"/>
      <c r="BW619" s="23"/>
      <c r="BX619" s="21"/>
      <c r="BY619" s="44"/>
      <c r="BZ619" s="23"/>
      <c r="CE619" s="186"/>
      <c r="CF619" s="186"/>
      <c r="CG619" s="186"/>
      <c r="CH619" s="186"/>
    </row>
    <row r="620" spans="1:86" s="16" customFormat="1" x14ac:dyDescent="0.2">
      <c r="A620" s="21"/>
      <c r="B620" s="19"/>
      <c r="E620" s="21"/>
      <c r="M620" s="186"/>
      <c r="S620" s="18"/>
      <c r="T620" s="17"/>
      <c r="U620" s="18"/>
      <c r="V620" s="30"/>
      <c r="W620" s="30"/>
      <c r="X620" s="18"/>
      <c r="Y620" s="18"/>
      <c r="Z620" s="18"/>
      <c r="AA620" s="186"/>
      <c r="AB620" s="186"/>
      <c r="AC620" s="295"/>
      <c r="AD620" s="186"/>
      <c r="AE620" s="18"/>
      <c r="AF620" s="18"/>
      <c r="AG620" s="41"/>
      <c r="AH620" s="13"/>
      <c r="AM620" s="21"/>
      <c r="AN620" s="295"/>
      <c r="AV620" s="22"/>
      <c r="AW620" s="21"/>
      <c r="AX620" s="21"/>
      <c r="BB620" s="186"/>
      <c r="BC620" s="186"/>
      <c r="BD620" s="186"/>
      <c r="BE620" s="186"/>
      <c r="BI620" s="21"/>
      <c r="BR620" s="186"/>
      <c r="BS620" s="186"/>
      <c r="BT620" s="186"/>
      <c r="BU620" s="186"/>
      <c r="BV620" s="21"/>
      <c r="BW620" s="23"/>
      <c r="BX620" s="21"/>
      <c r="BY620" s="44"/>
      <c r="BZ620" s="23"/>
      <c r="CE620" s="186"/>
      <c r="CF620" s="186"/>
      <c r="CG620" s="186"/>
      <c r="CH620" s="186"/>
    </row>
    <row r="621" spans="1:86" s="16" customFormat="1" x14ac:dyDescent="0.2">
      <c r="A621" s="21"/>
      <c r="B621" s="19"/>
      <c r="E621" s="21"/>
      <c r="M621" s="186"/>
      <c r="S621" s="18"/>
      <c r="T621" s="17"/>
      <c r="U621" s="18"/>
      <c r="V621" s="30"/>
      <c r="W621" s="30"/>
      <c r="X621" s="18"/>
      <c r="Y621" s="18"/>
      <c r="Z621" s="18"/>
      <c r="AA621" s="186"/>
      <c r="AB621" s="186"/>
      <c r="AC621" s="295"/>
      <c r="AD621" s="186"/>
      <c r="AE621" s="18"/>
      <c r="AF621" s="18"/>
      <c r="AG621" s="41"/>
      <c r="AH621" s="13"/>
      <c r="AM621" s="21"/>
      <c r="AN621" s="295"/>
      <c r="AV621" s="22"/>
      <c r="AW621" s="21"/>
      <c r="AX621" s="21"/>
      <c r="BB621" s="186"/>
      <c r="BC621" s="186"/>
      <c r="BD621" s="186"/>
      <c r="BE621" s="186"/>
      <c r="BI621" s="21"/>
      <c r="BR621" s="186"/>
      <c r="BS621" s="186"/>
      <c r="BT621" s="186"/>
      <c r="BU621" s="186"/>
      <c r="BV621" s="21"/>
      <c r="BW621" s="23"/>
      <c r="BX621" s="21"/>
      <c r="BY621" s="44"/>
      <c r="BZ621" s="23"/>
      <c r="CE621" s="186"/>
      <c r="CF621" s="186"/>
      <c r="CG621" s="186"/>
      <c r="CH621" s="186"/>
    </row>
    <row r="622" spans="1:86" s="16" customFormat="1" x14ac:dyDescent="0.2">
      <c r="A622" s="21"/>
      <c r="B622" s="19"/>
      <c r="E622" s="21"/>
      <c r="M622" s="186"/>
      <c r="S622" s="18"/>
      <c r="T622" s="17"/>
      <c r="U622" s="18"/>
      <c r="V622" s="30"/>
      <c r="W622" s="30"/>
      <c r="X622" s="18"/>
      <c r="Y622" s="18"/>
      <c r="Z622" s="18"/>
      <c r="AA622" s="186"/>
      <c r="AB622" s="186"/>
      <c r="AC622" s="295"/>
      <c r="AD622" s="186"/>
      <c r="AE622" s="18"/>
      <c r="AF622" s="18"/>
      <c r="AG622" s="41"/>
      <c r="AH622" s="13"/>
      <c r="AM622" s="21"/>
      <c r="AN622" s="295"/>
      <c r="AV622" s="22"/>
      <c r="AW622" s="21"/>
      <c r="AX622" s="21"/>
      <c r="BB622" s="186"/>
      <c r="BC622" s="186"/>
      <c r="BD622" s="186"/>
      <c r="BE622" s="186"/>
      <c r="BI622" s="21"/>
      <c r="BR622" s="186"/>
      <c r="BS622" s="186"/>
      <c r="BT622" s="186"/>
      <c r="BU622" s="186"/>
      <c r="BV622" s="21"/>
      <c r="BW622" s="23"/>
      <c r="BX622" s="21"/>
      <c r="BY622" s="44"/>
      <c r="BZ622" s="23"/>
      <c r="CE622" s="186"/>
      <c r="CF622" s="186"/>
      <c r="CG622" s="186"/>
      <c r="CH622" s="186"/>
    </row>
    <row r="623" spans="1:86" s="16" customFormat="1" x14ac:dyDescent="0.2">
      <c r="A623" s="21"/>
      <c r="B623" s="19"/>
      <c r="E623" s="21"/>
      <c r="M623" s="186"/>
      <c r="S623" s="18"/>
      <c r="T623" s="17"/>
      <c r="U623" s="18"/>
      <c r="V623" s="30"/>
      <c r="W623" s="30"/>
      <c r="X623" s="18"/>
      <c r="Y623" s="18"/>
      <c r="Z623" s="18"/>
      <c r="AA623" s="186"/>
      <c r="AB623" s="186"/>
      <c r="AC623" s="295"/>
      <c r="AD623" s="186"/>
      <c r="AE623" s="18"/>
      <c r="AF623" s="18"/>
      <c r="AG623" s="41"/>
      <c r="AH623" s="13"/>
      <c r="AM623" s="21"/>
      <c r="AN623" s="295"/>
      <c r="AV623" s="22"/>
      <c r="AW623" s="21"/>
      <c r="AX623" s="21"/>
      <c r="BB623" s="186"/>
      <c r="BC623" s="186"/>
      <c r="BD623" s="186"/>
      <c r="BE623" s="186"/>
      <c r="BI623" s="21"/>
      <c r="BR623" s="186"/>
      <c r="BS623" s="186"/>
      <c r="BT623" s="186"/>
      <c r="BU623" s="186"/>
      <c r="BV623" s="21"/>
      <c r="BW623" s="23"/>
      <c r="BX623" s="21"/>
      <c r="BY623" s="44"/>
      <c r="BZ623" s="23"/>
      <c r="CE623" s="186"/>
      <c r="CF623" s="186"/>
      <c r="CG623" s="186"/>
      <c r="CH623" s="186"/>
    </row>
    <row r="624" spans="1:86" s="16" customFormat="1" x14ac:dyDescent="0.2">
      <c r="A624" s="21"/>
      <c r="B624" s="19"/>
      <c r="E624" s="21"/>
      <c r="M624" s="186"/>
      <c r="S624" s="18"/>
      <c r="T624" s="17"/>
      <c r="U624" s="18"/>
      <c r="V624" s="30"/>
      <c r="W624" s="30"/>
      <c r="X624" s="18"/>
      <c r="Y624" s="18"/>
      <c r="Z624" s="18"/>
      <c r="AA624" s="186"/>
      <c r="AB624" s="186"/>
      <c r="AC624" s="295"/>
      <c r="AD624" s="186"/>
      <c r="AE624" s="18"/>
      <c r="AF624" s="18"/>
      <c r="AG624" s="41"/>
      <c r="AH624" s="13"/>
      <c r="AM624" s="21"/>
      <c r="AN624" s="295"/>
      <c r="AV624" s="22"/>
      <c r="AW624" s="21"/>
      <c r="AX624" s="21"/>
      <c r="BB624" s="186"/>
      <c r="BC624" s="186"/>
      <c r="BD624" s="186"/>
      <c r="BE624" s="186"/>
      <c r="BI624" s="21"/>
      <c r="BR624" s="186"/>
      <c r="BS624" s="186"/>
      <c r="BT624" s="186"/>
      <c r="BU624" s="186"/>
      <c r="BV624" s="21"/>
      <c r="BW624" s="23"/>
      <c r="BX624" s="21"/>
      <c r="BY624" s="44"/>
      <c r="BZ624" s="23"/>
      <c r="CE624" s="186"/>
      <c r="CF624" s="186"/>
      <c r="CG624" s="186"/>
      <c r="CH624" s="186"/>
    </row>
    <row r="625" spans="1:86" s="16" customFormat="1" x14ac:dyDescent="0.2">
      <c r="A625" s="21"/>
      <c r="B625" s="19"/>
      <c r="E625" s="21"/>
      <c r="M625" s="186"/>
      <c r="S625" s="18"/>
      <c r="T625" s="17"/>
      <c r="U625" s="18"/>
      <c r="V625" s="30"/>
      <c r="W625" s="30"/>
      <c r="X625" s="18"/>
      <c r="Y625" s="18"/>
      <c r="Z625" s="18"/>
      <c r="AA625" s="186"/>
      <c r="AB625" s="186"/>
      <c r="AC625" s="295"/>
      <c r="AD625" s="186"/>
      <c r="AE625" s="18"/>
      <c r="AF625" s="18"/>
      <c r="AG625" s="41"/>
      <c r="AH625" s="13"/>
      <c r="AM625" s="21"/>
      <c r="AN625" s="295"/>
      <c r="AV625" s="22"/>
      <c r="AW625" s="21"/>
      <c r="AX625" s="21"/>
      <c r="BB625" s="186"/>
      <c r="BC625" s="186"/>
      <c r="BD625" s="186"/>
      <c r="BE625" s="186"/>
      <c r="BI625" s="21"/>
      <c r="BR625" s="186"/>
      <c r="BS625" s="186"/>
      <c r="BT625" s="186"/>
      <c r="BU625" s="186"/>
      <c r="BV625" s="21"/>
      <c r="BW625" s="23"/>
      <c r="BX625" s="21"/>
      <c r="BY625" s="44"/>
      <c r="BZ625" s="23"/>
      <c r="CE625" s="186"/>
      <c r="CF625" s="186"/>
      <c r="CG625" s="186"/>
      <c r="CH625" s="186"/>
    </row>
    <row r="626" spans="1:86" s="16" customFormat="1" x14ac:dyDescent="0.2">
      <c r="A626" s="21"/>
      <c r="B626" s="19"/>
      <c r="E626" s="21"/>
      <c r="M626" s="186"/>
      <c r="S626" s="18"/>
      <c r="T626" s="17"/>
      <c r="U626" s="18"/>
      <c r="V626" s="30"/>
      <c r="W626" s="30"/>
      <c r="X626" s="18"/>
      <c r="Y626" s="18"/>
      <c r="Z626" s="18"/>
      <c r="AA626" s="186"/>
      <c r="AB626" s="186"/>
      <c r="AC626" s="295"/>
      <c r="AD626" s="186"/>
      <c r="AE626" s="18"/>
      <c r="AF626" s="18"/>
      <c r="AG626" s="41"/>
      <c r="AH626" s="13"/>
      <c r="AM626" s="21"/>
      <c r="AN626" s="295"/>
      <c r="AV626" s="22"/>
      <c r="AW626" s="21"/>
      <c r="AX626" s="21"/>
      <c r="BB626" s="186"/>
      <c r="BC626" s="186"/>
      <c r="BD626" s="186"/>
      <c r="BE626" s="186"/>
      <c r="BI626" s="21"/>
      <c r="BR626" s="186"/>
      <c r="BS626" s="186"/>
      <c r="BT626" s="186"/>
      <c r="BU626" s="186"/>
      <c r="BV626" s="21"/>
      <c r="BW626" s="23"/>
      <c r="BX626" s="21"/>
      <c r="BY626" s="44"/>
      <c r="BZ626" s="23"/>
      <c r="CE626" s="186"/>
      <c r="CF626" s="186"/>
      <c r="CG626" s="186"/>
      <c r="CH626" s="186"/>
    </row>
    <row r="627" spans="1:86" s="16" customFormat="1" x14ac:dyDescent="0.2">
      <c r="A627" s="21"/>
      <c r="B627" s="19"/>
      <c r="E627" s="21"/>
      <c r="M627" s="186"/>
      <c r="S627" s="18"/>
      <c r="T627" s="17"/>
      <c r="U627" s="18"/>
      <c r="V627" s="30"/>
      <c r="W627" s="30"/>
      <c r="X627" s="18"/>
      <c r="Y627" s="18"/>
      <c r="Z627" s="18"/>
      <c r="AA627" s="186"/>
      <c r="AB627" s="186"/>
      <c r="AC627" s="295"/>
      <c r="AD627" s="186"/>
      <c r="AE627" s="18"/>
      <c r="AF627" s="18"/>
      <c r="AG627" s="41"/>
      <c r="AH627" s="13"/>
      <c r="AM627" s="21"/>
      <c r="AN627" s="295"/>
      <c r="AV627" s="22"/>
      <c r="AW627" s="21"/>
      <c r="AX627" s="21"/>
      <c r="BB627" s="186"/>
      <c r="BC627" s="186"/>
      <c r="BD627" s="186"/>
      <c r="BE627" s="186"/>
      <c r="BI627" s="21"/>
      <c r="BR627" s="186"/>
      <c r="BS627" s="186"/>
      <c r="BT627" s="186"/>
      <c r="BU627" s="186"/>
      <c r="BV627" s="21"/>
      <c r="BW627" s="23"/>
      <c r="BX627" s="21"/>
      <c r="BY627" s="44"/>
      <c r="BZ627" s="23"/>
      <c r="CE627" s="186"/>
      <c r="CF627" s="186"/>
      <c r="CG627" s="186"/>
      <c r="CH627" s="186"/>
    </row>
    <row r="628" spans="1:86" s="16" customFormat="1" x14ac:dyDescent="0.2">
      <c r="A628" s="21"/>
      <c r="B628" s="19"/>
      <c r="E628" s="21"/>
      <c r="M628" s="186"/>
      <c r="S628" s="18"/>
      <c r="T628" s="17"/>
      <c r="U628" s="18"/>
      <c r="V628" s="30"/>
      <c r="W628" s="30"/>
      <c r="X628" s="18"/>
      <c r="Y628" s="18"/>
      <c r="Z628" s="18"/>
      <c r="AA628" s="186"/>
      <c r="AB628" s="186"/>
      <c r="AC628" s="295"/>
      <c r="AD628" s="186"/>
      <c r="AE628" s="18"/>
      <c r="AF628" s="18"/>
      <c r="AG628" s="41"/>
      <c r="AH628" s="13"/>
      <c r="AM628" s="21"/>
      <c r="AN628" s="295"/>
      <c r="AV628" s="22"/>
      <c r="AW628" s="21"/>
      <c r="AX628" s="21"/>
      <c r="BB628" s="186"/>
      <c r="BC628" s="186"/>
      <c r="BD628" s="186"/>
      <c r="BE628" s="186"/>
      <c r="BI628" s="21"/>
      <c r="BR628" s="186"/>
      <c r="BS628" s="186"/>
      <c r="BT628" s="186"/>
      <c r="BU628" s="186"/>
      <c r="BV628" s="21"/>
      <c r="BW628" s="23"/>
      <c r="BX628" s="21"/>
      <c r="BY628" s="44"/>
      <c r="BZ628" s="23"/>
      <c r="CE628" s="186"/>
      <c r="CF628" s="186"/>
      <c r="CG628" s="186"/>
      <c r="CH628" s="186"/>
    </row>
    <row r="629" spans="1:86" s="16" customFormat="1" x14ac:dyDescent="0.2">
      <c r="A629" s="21"/>
      <c r="B629" s="19"/>
      <c r="E629" s="21"/>
      <c r="M629" s="186"/>
      <c r="S629" s="18"/>
      <c r="T629" s="17"/>
      <c r="U629" s="18"/>
      <c r="V629" s="30"/>
      <c r="W629" s="30"/>
      <c r="X629" s="18"/>
      <c r="Y629" s="18"/>
      <c r="Z629" s="18"/>
      <c r="AA629" s="186"/>
      <c r="AB629" s="186"/>
      <c r="AC629" s="295"/>
      <c r="AD629" s="186"/>
      <c r="AE629" s="18"/>
      <c r="AF629" s="18"/>
      <c r="AG629" s="41"/>
      <c r="AH629" s="13"/>
      <c r="AM629" s="21"/>
      <c r="AN629" s="295"/>
      <c r="AV629" s="22"/>
      <c r="AW629" s="21"/>
      <c r="AX629" s="21"/>
      <c r="BB629" s="186"/>
      <c r="BC629" s="186"/>
      <c r="BD629" s="186"/>
      <c r="BE629" s="186"/>
      <c r="BI629" s="21"/>
      <c r="BR629" s="186"/>
      <c r="BS629" s="186"/>
      <c r="BT629" s="186"/>
      <c r="BU629" s="186"/>
      <c r="BV629" s="21"/>
      <c r="BW629" s="23"/>
      <c r="BX629" s="21"/>
      <c r="BY629" s="44"/>
      <c r="BZ629" s="23"/>
      <c r="CE629" s="186"/>
      <c r="CF629" s="186"/>
      <c r="CG629" s="186"/>
      <c r="CH629" s="186"/>
    </row>
    <row r="630" spans="1:86" s="16" customFormat="1" x14ac:dyDescent="0.2">
      <c r="A630" s="21"/>
      <c r="B630" s="19"/>
      <c r="E630" s="21"/>
      <c r="M630" s="186"/>
      <c r="S630" s="18"/>
      <c r="T630" s="17"/>
      <c r="U630" s="18"/>
      <c r="V630" s="30"/>
      <c r="W630" s="30"/>
      <c r="X630" s="18"/>
      <c r="Y630" s="18"/>
      <c r="Z630" s="18"/>
      <c r="AA630" s="186"/>
      <c r="AB630" s="186"/>
      <c r="AC630" s="295"/>
      <c r="AD630" s="186"/>
      <c r="AE630" s="18"/>
      <c r="AF630" s="18"/>
      <c r="AG630" s="41"/>
      <c r="AH630" s="13"/>
      <c r="AM630" s="21"/>
      <c r="AN630" s="295"/>
      <c r="AV630" s="22"/>
      <c r="AW630" s="21"/>
      <c r="AX630" s="21"/>
      <c r="BB630" s="186"/>
      <c r="BC630" s="186"/>
      <c r="BD630" s="186"/>
      <c r="BE630" s="186"/>
      <c r="BI630" s="21"/>
      <c r="BR630" s="186"/>
      <c r="BS630" s="186"/>
      <c r="BT630" s="186"/>
      <c r="BU630" s="186"/>
      <c r="BV630" s="21"/>
      <c r="BW630" s="23"/>
      <c r="BX630" s="21"/>
      <c r="BY630" s="44"/>
      <c r="BZ630" s="23"/>
      <c r="CE630" s="186"/>
      <c r="CF630" s="186"/>
      <c r="CG630" s="186"/>
      <c r="CH630" s="186"/>
    </row>
    <row r="631" spans="1:86" s="16" customFormat="1" x14ac:dyDescent="0.2">
      <c r="A631" s="21"/>
      <c r="B631" s="19"/>
      <c r="E631" s="21"/>
      <c r="M631" s="186"/>
      <c r="S631" s="18"/>
      <c r="T631" s="17"/>
      <c r="U631" s="18"/>
      <c r="V631" s="30"/>
      <c r="W631" s="30"/>
      <c r="X631" s="18"/>
      <c r="Y631" s="18"/>
      <c r="Z631" s="18"/>
      <c r="AA631" s="186"/>
      <c r="AB631" s="186"/>
      <c r="AC631" s="295"/>
      <c r="AD631" s="186"/>
      <c r="AE631" s="18"/>
      <c r="AF631" s="18"/>
      <c r="AG631" s="41"/>
      <c r="AH631" s="13"/>
      <c r="AM631" s="21"/>
      <c r="AN631" s="295"/>
      <c r="AV631" s="22"/>
      <c r="AW631" s="21"/>
      <c r="AX631" s="21"/>
      <c r="BB631" s="186"/>
      <c r="BC631" s="186"/>
      <c r="BD631" s="186"/>
      <c r="BE631" s="186"/>
      <c r="BI631" s="21"/>
      <c r="BR631" s="186"/>
      <c r="BS631" s="186"/>
      <c r="BT631" s="186"/>
      <c r="BU631" s="186"/>
      <c r="BV631" s="21"/>
      <c r="BW631" s="23"/>
      <c r="BX631" s="21"/>
      <c r="BY631" s="44"/>
      <c r="BZ631" s="23"/>
      <c r="CE631" s="186"/>
      <c r="CF631" s="186"/>
      <c r="CG631" s="186"/>
      <c r="CH631" s="186"/>
    </row>
    <row r="632" spans="1:86" s="16" customFormat="1" x14ac:dyDescent="0.2">
      <c r="A632" s="21"/>
      <c r="B632" s="19"/>
      <c r="E632" s="21"/>
      <c r="M632" s="186"/>
      <c r="S632" s="18"/>
      <c r="T632" s="17"/>
      <c r="U632" s="18"/>
      <c r="V632" s="30"/>
      <c r="W632" s="30"/>
      <c r="X632" s="18"/>
      <c r="Y632" s="18"/>
      <c r="Z632" s="18"/>
      <c r="AA632" s="186"/>
      <c r="AB632" s="186"/>
      <c r="AC632" s="295"/>
      <c r="AD632" s="186"/>
      <c r="AE632" s="18"/>
      <c r="AF632" s="18"/>
      <c r="AG632" s="41"/>
      <c r="AH632" s="13"/>
      <c r="AM632" s="21"/>
      <c r="AN632" s="295"/>
      <c r="AV632" s="22"/>
      <c r="AW632" s="21"/>
      <c r="AX632" s="21"/>
      <c r="BB632" s="186"/>
      <c r="BC632" s="186"/>
      <c r="BD632" s="186"/>
      <c r="BE632" s="186"/>
      <c r="BI632" s="21"/>
      <c r="BR632" s="186"/>
      <c r="BS632" s="186"/>
      <c r="BT632" s="186"/>
      <c r="BU632" s="186"/>
      <c r="BV632" s="21"/>
      <c r="BW632" s="23"/>
      <c r="BX632" s="21"/>
      <c r="BY632" s="44"/>
      <c r="BZ632" s="23"/>
      <c r="CE632" s="186"/>
      <c r="CF632" s="186"/>
      <c r="CG632" s="186"/>
      <c r="CH632" s="186"/>
    </row>
    <row r="633" spans="1:86" s="16" customFormat="1" x14ac:dyDescent="0.2">
      <c r="A633" s="21"/>
      <c r="B633" s="19"/>
      <c r="E633" s="21"/>
      <c r="M633" s="186"/>
      <c r="S633" s="18"/>
      <c r="T633" s="17"/>
      <c r="U633" s="18"/>
      <c r="V633" s="30"/>
      <c r="W633" s="30"/>
      <c r="X633" s="18"/>
      <c r="Y633" s="18"/>
      <c r="Z633" s="18"/>
      <c r="AA633" s="186"/>
      <c r="AB633" s="186"/>
      <c r="AC633" s="295"/>
      <c r="AD633" s="186"/>
      <c r="AE633" s="18"/>
      <c r="AF633" s="18"/>
      <c r="AG633" s="41"/>
      <c r="AH633" s="13"/>
      <c r="AM633" s="21"/>
      <c r="AN633" s="295"/>
      <c r="AV633" s="22"/>
      <c r="AW633" s="21"/>
      <c r="AX633" s="21"/>
      <c r="BB633" s="186"/>
      <c r="BC633" s="186"/>
      <c r="BD633" s="186"/>
      <c r="BE633" s="186"/>
      <c r="BI633" s="21"/>
      <c r="BR633" s="186"/>
      <c r="BS633" s="186"/>
      <c r="BT633" s="186"/>
      <c r="BU633" s="186"/>
      <c r="BV633" s="21"/>
      <c r="BW633" s="23"/>
      <c r="BX633" s="21"/>
      <c r="BY633" s="44"/>
      <c r="BZ633" s="23"/>
      <c r="CE633" s="186"/>
      <c r="CF633" s="186"/>
      <c r="CG633" s="186"/>
      <c r="CH633" s="186"/>
    </row>
    <row r="634" spans="1:86" s="16" customFormat="1" x14ac:dyDescent="0.2">
      <c r="A634" s="21"/>
      <c r="B634" s="19"/>
      <c r="E634" s="21"/>
      <c r="M634" s="186"/>
      <c r="S634" s="18"/>
      <c r="T634" s="17"/>
      <c r="U634" s="18"/>
      <c r="V634" s="30"/>
      <c r="W634" s="30"/>
      <c r="X634" s="18"/>
      <c r="Y634" s="18"/>
      <c r="Z634" s="18"/>
      <c r="AA634" s="186"/>
      <c r="AB634" s="186"/>
      <c r="AC634" s="295"/>
      <c r="AD634" s="186"/>
      <c r="AE634" s="18"/>
      <c r="AF634" s="18"/>
      <c r="AG634" s="41"/>
      <c r="AH634" s="13"/>
      <c r="AM634" s="21"/>
      <c r="AN634" s="295"/>
      <c r="AV634" s="22"/>
      <c r="AW634" s="21"/>
      <c r="AX634" s="21"/>
      <c r="BB634" s="186"/>
      <c r="BC634" s="186"/>
      <c r="BD634" s="186"/>
      <c r="BE634" s="186"/>
      <c r="BI634" s="21"/>
      <c r="BR634" s="186"/>
      <c r="BS634" s="186"/>
      <c r="BT634" s="186"/>
      <c r="BU634" s="186"/>
      <c r="BV634" s="21"/>
      <c r="BW634" s="23"/>
      <c r="BX634" s="21"/>
      <c r="BY634" s="44"/>
      <c r="BZ634" s="23"/>
      <c r="CE634" s="186"/>
      <c r="CF634" s="186"/>
      <c r="CG634" s="186"/>
      <c r="CH634" s="186"/>
    </row>
    <row r="635" spans="1:86" s="16" customFormat="1" x14ac:dyDescent="0.2">
      <c r="A635" s="21"/>
      <c r="B635" s="19"/>
      <c r="E635" s="21"/>
      <c r="M635" s="186"/>
      <c r="S635" s="18"/>
      <c r="T635" s="17"/>
      <c r="U635" s="18"/>
      <c r="V635" s="30"/>
      <c r="W635" s="30"/>
      <c r="X635" s="18"/>
      <c r="Y635" s="18"/>
      <c r="Z635" s="18"/>
      <c r="AA635" s="186"/>
      <c r="AB635" s="186"/>
      <c r="AC635" s="295"/>
      <c r="AD635" s="186"/>
      <c r="AE635" s="18"/>
      <c r="AF635" s="18"/>
      <c r="AG635" s="41"/>
      <c r="AH635" s="13"/>
      <c r="AM635" s="21"/>
      <c r="AN635" s="295"/>
      <c r="AV635" s="22"/>
      <c r="AW635" s="21"/>
      <c r="AX635" s="21"/>
      <c r="BB635" s="186"/>
      <c r="BC635" s="186"/>
      <c r="BD635" s="186"/>
      <c r="BE635" s="186"/>
      <c r="BI635" s="21"/>
      <c r="BR635" s="186"/>
      <c r="BS635" s="186"/>
      <c r="BT635" s="186"/>
      <c r="BU635" s="186"/>
      <c r="BV635" s="21"/>
      <c r="BW635" s="23"/>
      <c r="BX635" s="21"/>
      <c r="BY635" s="44"/>
      <c r="BZ635" s="23"/>
      <c r="CE635" s="186"/>
      <c r="CF635" s="186"/>
      <c r="CG635" s="186"/>
      <c r="CH635" s="186"/>
    </row>
    <row r="636" spans="1:86" s="16" customFormat="1" x14ac:dyDescent="0.2">
      <c r="A636" s="21"/>
      <c r="B636" s="19"/>
      <c r="E636" s="21"/>
      <c r="M636" s="186"/>
      <c r="S636" s="18"/>
      <c r="T636" s="17"/>
      <c r="U636" s="18"/>
      <c r="V636" s="30"/>
      <c r="W636" s="30"/>
      <c r="X636" s="18"/>
      <c r="Y636" s="18"/>
      <c r="Z636" s="18"/>
      <c r="AA636" s="186"/>
      <c r="AB636" s="186"/>
      <c r="AC636" s="295"/>
      <c r="AD636" s="186"/>
      <c r="AE636" s="18"/>
      <c r="AF636" s="18"/>
      <c r="AG636" s="41"/>
      <c r="AH636" s="13"/>
      <c r="AM636" s="21"/>
      <c r="AN636" s="295"/>
      <c r="AV636" s="22"/>
      <c r="AW636" s="21"/>
      <c r="AX636" s="21"/>
      <c r="BB636" s="186"/>
      <c r="BC636" s="186"/>
      <c r="BD636" s="186"/>
      <c r="BE636" s="186"/>
      <c r="BI636" s="21"/>
      <c r="BR636" s="186"/>
      <c r="BS636" s="186"/>
      <c r="BT636" s="186"/>
      <c r="BU636" s="186"/>
      <c r="BV636" s="21"/>
      <c r="BW636" s="23"/>
      <c r="BX636" s="21"/>
      <c r="BY636" s="44"/>
      <c r="BZ636" s="23"/>
      <c r="CE636" s="186"/>
      <c r="CF636" s="186"/>
      <c r="CG636" s="186"/>
      <c r="CH636" s="186"/>
    </row>
    <row r="637" spans="1:86" s="16" customFormat="1" x14ac:dyDescent="0.2">
      <c r="A637" s="21"/>
      <c r="B637" s="19"/>
      <c r="E637" s="21"/>
      <c r="M637" s="186"/>
      <c r="S637" s="18"/>
      <c r="T637" s="17"/>
      <c r="U637" s="18"/>
      <c r="V637" s="30"/>
      <c r="W637" s="30"/>
      <c r="X637" s="18"/>
      <c r="Y637" s="18"/>
      <c r="Z637" s="18"/>
      <c r="AA637" s="186"/>
      <c r="AB637" s="186"/>
      <c r="AC637" s="295"/>
      <c r="AD637" s="186"/>
      <c r="AE637" s="18"/>
      <c r="AF637" s="18"/>
      <c r="AG637" s="41"/>
      <c r="AH637" s="13"/>
      <c r="AM637" s="21"/>
      <c r="AN637" s="295"/>
      <c r="AV637" s="22"/>
      <c r="AW637" s="21"/>
      <c r="AX637" s="21"/>
      <c r="BB637" s="186"/>
      <c r="BC637" s="186"/>
      <c r="BD637" s="186"/>
      <c r="BE637" s="186"/>
      <c r="BI637" s="21"/>
      <c r="BR637" s="186"/>
      <c r="BS637" s="186"/>
      <c r="BT637" s="186"/>
      <c r="BU637" s="186"/>
      <c r="BV637" s="21"/>
      <c r="BW637" s="23"/>
      <c r="BX637" s="21"/>
      <c r="BY637" s="44"/>
      <c r="BZ637" s="23"/>
      <c r="CE637" s="186"/>
      <c r="CF637" s="186"/>
      <c r="CG637" s="186"/>
      <c r="CH637" s="186"/>
    </row>
    <row r="638" spans="1:86" s="16" customFormat="1" x14ac:dyDescent="0.2">
      <c r="A638" s="21"/>
      <c r="B638" s="19"/>
      <c r="E638" s="21"/>
      <c r="M638" s="186"/>
      <c r="S638" s="18"/>
      <c r="T638" s="17"/>
      <c r="U638" s="18"/>
      <c r="V638" s="30"/>
      <c r="W638" s="30"/>
      <c r="X638" s="18"/>
      <c r="Y638" s="18"/>
      <c r="Z638" s="18"/>
      <c r="AA638" s="186"/>
      <c r="AB638" s="186"/>
      <c r="AC638" s="295"/>
      <c r="AD638" s="186"/>
      <c r="AE638" s="18"/>
      <c r="AF638" s="18"/>
      <c r="AG638" s="41"/>
      <c r="AH638" s="13"/>
      <c r="AM638" s="21"/>
      <c r="AN638" s="295"/>
      <c r="AV638" s="22"/>
      <c r="AW638" s="21"/>
      <c r="AX638" s="21"/>
      <c r="BB638" s="186"/>
      <c r="BC638" s="186"/>
      <c r="BD638" s="186"/>
      <c r="BE638" s="186"/>
      <c r="BI638" s="21"/>
      <c r="BR638" s="186"/>
      <c r="BS638" s="186"/>
      <c r="BT638" s="186"/>
      <c r="BU638" s="186"/>
      <c r="BV638" s="21"/>
      <c r="BW638" s="23"/>
      <c r="BX638" s="21"/>
      <c r="BY638" s="44"/>
      <c r="BZ638" s="23"/>
      <c r="CE638" s="186"/>
      <c r="CF638" s="186"/>
      <c r="CG638" s="186"/>
      <c r="CH638" s="186"/>
    </row>
    <row r="639" spans="1:86" s="16" customFormat="1" x14ac:dyDescent="0.2">
      <c r="A639" s="21"/>
      <c r="B639" s="19"/>
      <c r="E639" s="21"/>
      <c r="M639" s="186"/>
      <c r="S639" s="18"/>
      <c r="T639" s="17"/>
      <c r="U639" s="18"/>
      <c r="V639" s="30"/>
      <c r="W639" s="30"/>
      <c r="X639" s="18"/>
      <c r="Y639" s="18"/>
      <c r="Z639" s="18"/>
      <c r="AA639" s="186"/>
      <c r="AB639" s="186"/>
      <c r="AC639" s="295"/>
      <c r="AD639" s="186"/>
      <c r="AE639" s="18"/>
      <c r="AF639" s="18"/>
      <c r="AG639" s="41"/>
      <c r="AH639" s="13"/>
      <c r="AM639" s="21"/>
      <c r="AN639" s="295"/>
      <c r="AV639" s="22"/>
      <c r="AW639" s="21"/>
      <c r="AX639" s="21"/>
      <c r="BB639" s="186"/>
      <c r="BC639" s="186"/>
      <c r="BD639" s="186"/>
      <c r="BE639" s="186"/>
      <c r="BI639" s="21"/>
      <c r="BR639" s="186"/>
      <c r="BS639" s="186"/>
      <c r="BT639" s="186"/>
      <c r="BU639" s="186"/>
      <c r="BV639" s="21"/>
      <c r="BW639" s="23"/>
      <c r="BX639" s="21"/>
      <c r="BY639" s="44"/>
      <c r="BZ639" s="23"/>
      <c r="CE639" s="186"/>
      <c r="CF639" s="186"/>
      <c r="CG639" s="186"/>
      <c r="CH639" s="186"/>
    </row>
    <row r="640" spans="1:86" s="16" customFormat="1" x14ac:dyDescent="0.2">
      <c r="A640" s="21"/>
      <c r="B640" s="19"/>
      <c r="E640" s="21"/>
      <c r="M640" s="186"/>
      <c r="S640" s="18"/>
      <c r="T640" s="17"/>
      <c r="U640" s="18"/>
      <c r="V640" s="30"/>
      <c r="W640" s="30"/>
      <c r="X640" s="18"/>
      <c r="Y640" s="18"/>
      <c r="Z640" s="18"/>
      <c r="AA640" s="186"/>
      <c r="AB640" s="186"/>
      <c r="AC640" s="295"/>
      <c r="AD640" s="186"/>
      <c r="AE640" s="18"/>
      <c r="AF640" s="18"/>
      <c r="AG640" s="41"/>
      <c r="AH640" s="13"/>
      <c r="AM640" s="21"/>
      <c r="AN640" s="295"/>
      <c r="AV640" s="22"/>
      <c r="AW640" s="21"/>
      <c r="AX640" s="21"/>
      <c r="BB640" s="186"/>
      <c r="BC640" s="186"/>
      <c r="BD640" s="186"/>
      <c r="BE640" s="186"/>
      <c r="BI640" s="21"/>
      <c r="BR640" s="186"/>
      <c r="BS640" s="186"/>
      <c r="BT640" s="186"/>
      <c r="BU640" s="186"/>
      <c r="BV640" s="21"/>
      <c r="BW640" s="23"/>
      <c r="BX640" s="21"/>
      <c r="BY640" s="44"/>
      <c r="BZ640" s="23"/>
      <c r="CE640" s="186"/>
      <c r="CF640" s="186"/>
      <c r="CG640" s="186"/>
      <c r="CH640" s="186"/>
    </row>
    <row r="641" spans="1:86" s="16" customFormat="1" x14ac:dyDescent="0.2">
      <c r="A641" s="21"/>
      <c r="B641" s="19"/>
      <c r="E641" s="21"/>
      <c r="M641" s="186"/>
      <c r="S641" s="18"/>
      <c r="T641" s="17"/>
      <c r="U641" s="18"/>
      <c r="V641" s="30"/>
      <c r="W641" s="30"/>
      <c r="X641" s="18"/>
      <c r="Y641" s="18"/>
      <c r="Z641" s="18"/>
      <c r="AA641" s="186"/>
      <c r="AB641" s="186"/>
      <c r="AC641" s="295"/>
      <c r="AD641" s="186"/>
      <c r="AE641" s="18"/>
      <c r="AF641" s="18"/>
      <c r="AG641" s="41"/>
      <c r="AH641" s="13"/>
      <c r="AM641" s="21"/>
      <c r="AN641" s="295"/>
      <c r="AV641" s="22"/>
      <c r="AW641" s="21"/>
      <c r="AX641" s="21"/>
      <c r="BB641" s="186"/>
      <c r="BC641" s="186"/>
      <c r="BD641" s="186"/>
      <c r="BE641" s="186"/>
      <c r="BI641" s="21"/>
      <c r="BR641" s="186"/>
      <c r="BS641" s="186"/>
      <c r="BT641" s="186"/>
      <c r="BU641" s="186"/>
      <c r="BV641" s="21"/>
      <c r="BW641" s="23"/>
      <c r="BX641" s="21"/>
      <c r="BY641" s="44"/>
      <c r="BZ641" s="23"/>
      <c r="CE641" s="186"/>
      <c r="CF641" s="186"/>
      <c r="CG641" s="186"/>
      <c r="CH641" s="186"/>
    </row>
    <row r="642" spans="1:86" s="16" customFormat="1" x14ac:dyDescent="0.2">
      <c r="A642" s="21"/>
      <c r="B642" s="19"/>
      <c r="E642" s="21"/>
      <c r="M642" s="186"/>
      <c r="S642" s="18"/>
      <c r="T642" s="17"/>
      <c r="U642" s="18"/>
      <c r="V642" s="30"/>
      <c r="W642" s="30"/>
      <c r="X642" s="18"/>
      <c r="Y642" s="18"/>
      <c r="Z642" s="18"/>
      <c r="AA642" s="186"/>
      <c r="AB642" s="186"/>
      <c r="AC642" s="295"/>
      <c r="AD642" s="186"/>
      <c r="AE642" s="18"/>
      <c r="AF642" s="18"/>
      <c r="AG642" s="41"/>
      <c r="AH642" s="13"/>
      <c r="AM642" s="21"/>
      <c r="AN642" s="295"/>
      <c r="AV642" s="22"/>
      <c r="AW642" s="21"/>
      <c r="AX642" s="21"/>
      <c r="BB642" s="186"/>
      <c r="BC642" s="186"/>
      <c r="BD642" s="186"/>
      <c r="BE642" s="186"/>
      <c r="BI642" s="21"/>
      <c r="BR642" s="186"/>
      <c r="BS642" s="186"/>
      <c r="BT642" s="186"/>
      <c r="BU642" s="186"/>
      <c r="BV642" s="21"/>
      <c r="BW642" s="23"/>
      <c r="BX642" s="21"/>
      <c r="BY642" s="44"/>
      <c r="BZ642" s="23"/>
      <c r="CE642" s="186"/>
      <c r="CF642" s="186"/>
      <c r="CG642" s="186"/>
      <c r="CH642" s="186"/>
    </row>
    <row r="643" spans="1:86" s="16" customFormat="1" x14ac:dyDescent="0.2">
      <c r="A643" s="21"/>
      <c r="B643" s="19"/>
      <c r="E643" s="21"/>
      <c r="M643" s="186"/>
      <c r="S643" s="18"/>
      <c r="T643" s="17"/>
      <c r="U643" s="18"/>
      <c r="V643" s="30"/>
      <c r="W643" s="30"/>
      <c r="X643" s="18"/>
      <c r="Y643" s="18"/>
      <c r="Z643" s="18"/>
      <c r="AA643" s="186"/>
      <c r="AB643" s="186"/>
      <c r="AC643" s="295"/>
      <c r="AD643" s="186"/>
      <c r="AE643" s="18"/>
      <c r="AF643" s="18"/>
      <c r="AG643" s="41"/>
      <c r="AH643" s="13"/>
      <c r="AM643" s="21"/>
      <c r="AN643" s="295"/>
      <c r="AV643" s="22"/>
      <c r="AW643" s="21"/>
      <c r="AX643" s="21"/>
      <c r="BB643" s="186"/>
      <c r="BC643" s="186"/>
      <c r="BD643" s="186"/>
      <c r="BE643" s="186"/>
      <c r="BI643" s="21"/>
      <c r="BR643" s="186"/>
      <c r="BS643" s="186"/>
      <c r="BT643" s="186"/>
      <c r="BU643" s="186"/>
      <c r="BV643" s="21"/>
      <c r="BW643" s="23"/>
      <c r="BX643" s="21"/>
      <c r="BY643" s="44"/>
      <c r="BZ643" s="23"/>
      <c r="CE643" s="186"/>
      <c r="CF643" s="186"/>
      <c r="CG643" s="186"/>
      <c r="CH643" s="186"/>
    </row>
    <row r="644" spans="1:86" s="16" customFormat="1" x14ac:dyDescent="0.2">
      <c r="A644" s="21"/>
      <c r="B644" s="19"/>
      <c r="E644" s="21"/>
      <c r="M644" s="186"/>
      <c r="S644" s="18"/>
      <c r="T644" s="17"/>
      <c r="U644" s="18"/>
      <c r="V644" s="30"/>
      <c r="W644" s="30"/>
      <c r="X644" s="18"/>
      <c r="Y644" s="18"/>
      <c r="Z644" s="18"/>
      <c r="AA644" s="186"/>
      <c r="AB644" s="186"/>
      <c r="AC644" s="295"/>
      <c r="AD644" s="186"/>
      <c r="AE644" s="18"/>
      <c r="AF644" s="18"/>
      <c r="AG644" s="41"/>
      <c r="AH644" s="13"/>
      <c r="AM644" s="21"/>
      <c r="AN644" s="295"/>
      <c r="AV644" s="22"/>
      <c r="AW644" s="21"/>
      <c r="AX644" s="21"/>
      <c r="BB644" s="186"/>
      <c r="BC644" s="186"/>
      <c r="BD644" s="186"/>
      <c r="BE644" s="186"/>
      <c r="BI644" s="21"/>
      <c r="BR644" s="186"/>
      <c r="BS644" s="186"/>
      <c r="BT644" s="186"/>
      <c r="BU644" s="186"/>
      <c r="BV644" s="21"/>
      <c r="BW644" s="23"/>
      <c r="BX644" s="21"/>
      <c r="BY644" s="44"/>
      <c r="BZ644" s="23"/>
      <c r="CE644" s="186"/>
      <c r="CF644" s="186"/>
      <c r="CG644" s="186"/>
      <c r="CH644" s="186"/>
    </row>
    <row r="645" spans="1:86" s="16" customFormat="1" x14ac:dyDescent="0.2">
      <c r="A645" s="21"/>
      <c r="B645" s="19"/>
      <c r="E645" s="21"/>
      <c r="M645" s="186"/>
      <c r="S645" s="18"/>
      <c r="T645" s="17"/>
      <c r="U645" s="18"/>
      <c r="V645" s="30"/>
      <c r="W645" s="30"/>
      <c r="X645" s="18"/>
      <c r="Y645" s="18"/>
      <c r="Z645" s="18"/>
      <c r="AA645" s="186"/>
      <c r="AB645" s="186"/>
      <c r="AC645" s="295"/>
      <c r="AD645" s="186"/>
      <c r="AE645" s="18"/>
      <c r="AF645" s="18"/>
      <c r="AG645" s="41"/>
      <c r="AH645" s="13"/>
      <c r="AM645" s="21"/>
      <c r="AN645" s="295"/>
      <c r="AV645" s="22"/>
      <c r="AW645" s="21"/>
      <c r="AX645" s="21"/>
      <c r="BB645" s="186"/>
      <c r="BC645" s="186"/>
      <c r="BD645" s="186"/>
      <c r="BE645" s="186"/>
      <c r="BI645" s="21"/>
      <c r="BR645" s="186"/>
      <c r="BS645" s="186"/>
      <c r="BT645" s="186"/>
      <c r="BU645" s="186"/>
      <c r="BV645" s="21"/>
      <c r="BW645" s="23"/>
      <c r="BX645" s="21"/>
      <c r="BY645" s="44"/>
      <c r="BZ645" s="23"/>
      <c r="CE645" s="186"/>
      <c r="CF645" s="186"/>
      <c r="CG645" s="186"/>
      <c r="CH645" s="186"/>
    </row>
    <row r="646" spans="1:86" s="16" customFormat="1" x14ac:dyDescent="0.2">
      <c r="A646" s="21"/>
      <c r="B646" s="19"/>
      <c r="E646" s="21"/>
      <c r="M646" s="186"/>
      <c r="S646" s="18"/>
      <c r="T646" s="17"/>
      <c r="U646" s="18"/>
      <c r="V646" s="30"/>
      <c r="W646" s="30"/>
      <c r="X646" s="18"/>
      <c r="Y646" s="18"/>
      <c r="Z646" s="18"/>
      <c r="AA646" s="186"/>
      <c r="AB646" s="186"/>
      <c r="AC646" s="295"/>
      <c r="AD646" s="186"/>
      <c r="AE646" s="18"/>
      <c r="AF646" s="18"/>
      <c r="AG646" s="41"/>
      <c r="AH646" s="13"/>
      <c r="AM646" s="21"/>
      <c r="AN646" s="295"/>
      <c r="AV646" s="22"/>
      <c r="AW646" s="21"/>
      <c r="AX646" s="21"/>
      <c r="BB646" s="186"/>
      <c r="BC646" s="186"/>
      <c r="BD646" s="186"/>
      <c r="BE646" s="186"/>
      <c r="BI646" s="21"/>
      <c r="BR646" s="186"/>
      <c r="BS646" s="186"/>
      <c r="BT646" s="186"/>
      <c r="BU646" s="186"/>
      <c r="BV646" s="21"/>
      <c r="BW646" s="23"/>
      <c r="BX646" s="21"/>
      <c r="BY646" s="44"/>
      <c r="BZ646" s="23"/>
      <c r="CE646" s="186"/>
      <c r="CF646" s="186"/>
      <c r="CG646" s="186"/>
      <c r="CH646" s="186"/>
    </row>
    <row r="647" spans="1:86" s="16" customFormat="1" x14ac:dyDescent="0.2">
      <c r="A647" s="21"/>
      <c r="B647" s="19"/>
      <c r="E647" s="21"/>
      <c r="M647" s="186"/>
      <c r="S647" s="18"/>
      <c r="T647" s="17"/>
      <c r="U647" s="18"/>
      <c r="V647" s="30"/>
      <c r="W647" s="30"/>
      <c r="X647" s="18"/>
      <c r="Y647" s="18"/>
      <c r="Z647" s="18"/>
      <c r="AA647" s="186"/>
      <c r="AB647" s="186"/>
      <c r="AC647" s="295"/>
      <c r="AD647" s="186"/>
      <c r="AE647" s="18"/>
      <c r="AF647" s="18"/>
      <c r="AG647" s="41"/>
      <c r="AH647" s="13"/>
      <c r="AM647" s="21"/>
      <c r="AN647" s="295"/>
      <c r="AV647" s="22"/>
      <c r="AW647" s="21"/>
      <c r="AX647" s="21"/>
      <c r="BB647" s="186"/>
      <c r="BC647" s="186"/>
      <c r="BD647" s="186"/>
      <c r="BE647" s="186"/>
      <c r="BI647" s="21"/>
      <c r="BR647" s="186"/>
      <c r="BS647" s="186"/>
      <c r="BT647" s="186"/>
      <c r="BU647" s="186"/>
      <c r="BV647" s="21"/>
      <c r="BW647" s="23"/>
      <c r="BX647" s="21"/>
      <c r="BY647" s="44"/>
      <c r="BZ647" s="23"/>
      <c r="CE647" s="186"/>
      <c r="CF647" s="186"/>
      <c r="CG647" s="186"/>
      <c r="CH647" s="186"/>
    </row>
    <row r="648" spans="1:86" s="16" customFormat="1" x14ac:dyDescent="0.2">
      <c r="A648" s="21"/>
      <c r="B648" s="19"/>
      <c r="E648" s="21"/>
      <c r="M648" s="186"/>
      <c r="S648" s="18"/>
      <c r="T648" s="17"/>
      <c r="U648" s="18"/>
      <c r="V648" s="30"/>
      <c r="W648" s="30"/>
      <c r="X648" s="18"/>
      <c r="Y648" s="18"/>
      <c r="Z648" s="18"/>
      <c r="AA648" s="186"/>
      <c r="AB648" s="186"/>
      <c r="AC648" s="295"/>
      <c r="AD648" s="186"/>
      <c r="AE648" s="18"/>
      <c r="AF648" s="18"/>
      <c r="AG648" s="41"/>
      <c r="AH648" s="13"/>
      <c r="AM648" s="21"/>
      <c r="AN648" s="295"/>
      <c r="AV648" s="22"/>
      <c r="AW648" s="21"/>
      <c r="AX648" s="21"/>
      <c r="BB648" s="186"/>
      <c r="BC648" s="186"/>
      <c r="BD648" s="186"/>
      <c r="BE648" s="186"/>
      <c r="BI648" s="21"/>
      <c r="BR648" s="186"/>
      <c r="BS648" s="186"/>
      <c r="BT648" s="186"/>
      <c r="BU648" s="186"/>
      <c r="BV648" s="21"/>
      <c r="BW648" s="23"/>
      <c r="BX648" s="21"/>
      <c r="BY648" s="44"/>
      <c r="BZ648" s="23"/>
      <c r="CE648" s="186"/>
      <c r="CF648" s="186"/>
      <c r="CG648" s="186"/>
      <c r="CH648" s="186"/>
    </row>
    <row r="649" spans="1:86" s="16" customFormat="1" x14ac:dyDescent="0.2">
      <c r="A649" s="21"/>
      <c r="B649" s="19"/>
      <c r="E649" s="21"/>
      <c r="M649" s="186"/>
      <c r="S649" s="18"/>
      <c r="T649" s="17"/>
      <c r="U649" s="18"/>
      <c r="V649" s="30"/>
      <c r="W649" s="30"/>
      <c r="X649" s="18"/>
      <c r="Y649" s="18"/>
      <c r="Z649" s="18"/>
      <c r="AA649" s="186"/>
      <c r="AB649" s="186"/>
      <c r="AC649" s="295"/>
      <c r="AD649" s="186"/>
      <c r="AE649" s="18"/>
      <c r="AF649" s="18"/>
      <c r="AG649" s="41"/>
      <c r="AH649" s="13"/>
      <c r="AM649" s="21"/>
      <c r="AN649" s="295"/>
      <c r="AV649" s="22"/>
      <c r="AW649" s="21"/>
      <c r="AX649" s="21"/>
      <c r="BB649" s="186"/>
      <c r="BC649" s="186"/>
      <c r="BD649" s="186"/>
      <c r="BE649" s="186"/>
      <c r="BI649" s="21"/>
      <c r="BR649" s="186"/>
      <c r="BS649" s="186"/>
      <c r="BT649" s="186"/>
      <c r="BU649" s="186"/>
      <c r="BV649" s="21"/>
      <c r="BW649" s="23"/>
      <c r="BX649" s="21"/>
      <c r="BY649" s="44"/>
      <c r="BZ649" s="23"/>
      <c r="CE649" s="186"/>
      <c r="CF649" s="186"/>
      <c r="CG649" s="186"/>
      <c r="CH649" s="186"/>
    </row>
    <row r="650" spans="1:86" s="16" customFormat="1" x14ac:dyDescent="0.2">
      <c r="A650" s="21"/>
      <c r="B650" s="19"/>
      <c r="E650" s="21"/>
      <c r="M650" s="186"/>
      <c r="S650" s="18"/>
      <c r="T650" s="17"/>
      <c r="U650" s="18"/>
      <c r="V650" s="30"/>
      <c r="W650" s="30"/>
      <c r="X650" s="18"/>
      <c r="Y650" s="18"/>
      <c r="Z650" s="18"/>
      <c r="AA650" s="186"/>
      <c r="AB650" s="186"/>
      <c r="AC650" s="295"/>
      <c r="AD650" s="186"/>
      <c r="AE650" s="18"/>
      <c r="AF650" s="18"/>
      <c r="AG650" s="41"/>
      <c r="AH650" s="13"/>
      <c r="AM650" s="21"/>
      <c r="AN650" s="295"/>
      <c r="AV650" s="22"/>
      <c r="AW650" s="21"/>
      <c r="AX650" s="21"/>
      <c r="BB650" s="186"/>
      <c r="BC650" s="186"/>
      <c r="BD650" s="186"/>
      <c r="BE650" s="186"/>
      <c r="BI650" s="21"/>
      <c r="BR650" s="186"/>
      <c r="BS650" s="186"/>
      <c r="BT650" s="186"/>
      <c r="BU650" s="186"/>
      <c r="BV650" s="21"/>
      <c r="BW650" s="23"/>
      <c r="BX650" s="21"/>
      <c r="BY650" s="44"/>
      <c r="BZ650" s="23"/>
      <c r="CE650" s="186"/>
      <c r="CF650" s="186"/>
      <c r="CG650" s="186"/>
      <c r="CH650" s="186"/>
    </row>
    <row r="651" spans="1:86" s="16" customFormat="1" x14ac:dyDescent="0.2">
      <c r="A651" s="21"/>
      <c r="B651" s="19"/>
      <c r="E651" s="21"/>
      <c r="M651" s="186"/>
      <c r="S651" s="18"/>
      <c r="T651" s="17"/>
      <c r="U651" s="18"/>
      <c r="V651" s="30"/>
      <c r="W651" s="30"/>
      <c r="X651" s="18"/>
      <c r="Y651" s="18"/>
      <c r="Z651" s="18"/>
      <c r="AA651" s="186"/>
      <c r="AB651" s="186"/>
      <c r="AC651" s="295"/>
      <c r="AD651" s="186"/>
      <c r="AE651" s="18"/>
      <c r="AF651" s="18"/>
      <c r="AG651" s="41"/>
      <c r="AH651" s="13"/>
      <c r="AM651" s="21"/>
      <c r="AN651" s="295"/>
      <c r="AV651" s="22"/>
      <c r="AW651" s="21"/>
      <c r="AX651" s="21"/>
      <c r="BB651" s="186"/>
      <c r="BC651" s="186"/>
      <c r="BD651" s="186"/>
      <c r="BE651" s="186"/>
      <c r="BI651" s="21"/>
      <c r="BR651" s="186"/>
      <c r="BS651" s="186"/>
      <c r="BT651" s="186"/>
      <c r="BU651" s="186"/>
      <c r="BV651" s="21"/>
      <c r="BW651" s="23"/>
      <c r="BX651" s="21"/>
      <c r="BY651" s="44"/>
      <c r="BZ651" s="23"/>
      <c r="CE651" s="186"/>
      <c r="CF651" s="186"/>
      <c r="CG651" s="186"/>
      <c r="CH651" s="186"/>
    </row>
    <row r="652" spans="1:86" s="16" customFormat="1" x14ac:dyDescent="0.2">
      <c r="A652" s="21"/>
      <c r="B652" s="19"/>
      <c r="E652" s="21"/>
      <c r="M652" s="186"/>
      <c r="S652" s="18"/>
      <c r="T652" s="17"/>
      <c r="U652" s="18"/>
      <c r="V652" s="30"/>
      <c r="W652" s="30"/>
      <c r="X652" s="18"/>
      <c r="Y652" s="18"/>
      <c r="Z652" s="18"/>
      <c r="AA652" s="186"/>
      <c r="AB652" s="186"/>
      <c r="AC652" s="295"/>
      <c r="AD652" s="186"/>
      <c r="AE652" s="18"/>
      <c r="AF652" s="18"/>
      <c r="AG652" s="41"/>
      <c r="AH652" s="13"/>
      <c r="AM652" s="21"/>
      <c r="AN652" s="295"/>
      <c r="AV652" s="22"/>
      <c r="AW652" s="21"/>
      <c r="AX652" s="21"/>
      <c r="BB652" s="186"/>
      <c r="BC652" s="186"/>
      <c r="BD652" s="186"/>
      <c r="BE652" s="186"/>
      <c r="BI652" s="21"/>
      <c r="BR652" s="186"/>
      <c r="BS652" s="186"/>
      <c r="BT652" s="186"/>
      <c r="BU652" s="186"/>
      <c r="BV652" s="21"/>
      <c r="BW652" s="23"/>
      <c r="BX652" s="21"/>
      <c r="BY652" s="44"/>
      <c r="BZ652" s="23"/>
      <c r="CE652" s="186"/>
      <c r="CF652" s="186"/>
      <c r="CG652" s="186"/>
      <c r="CH652" s="186"/>
    </row>
    <row r="653" spans="1:86" s="16" customFormat="1" x14ac:dyDescent="0.2">
      <c r="A653" s="21"/>
      <c r="B653" s="19"/>
      <c r="E653" s="21"/>
      <c r="M653" s="186"/>
      <c r="S653" s="18"/>
      <c r="T653" s="17"/>
      <c r="U653" s="18"/>
      <c r="V653" s="30"/>
      <c r="W653" s="30"/>
      <c r="X653" s="18"/>
      <c r="Y653" s="18"/>
      <c r="Z653" s="18"/>
      <c r="AA653" s="186"/>
      <c r="AB653" s="186"/>
      <c r="AC653" s="295"/>
      <c r="AD653" s="186"/>
      <c r="AE653" s="18"/>
      <c r="AF653" s="18"/>
      <c r="AG653" s="41"/>
      <c r="AH653" s="13"/>
      <c r="AM653" s="21"/>
      <c r="AN653" s="295"/>
      <c r="AV653" s="22"/>
      <c r="AW653" s="21"/>
      <c r="AX653" s="21"/>
      <c r="BB653" s="186"/>
      <c r="BC653" s="186"/>
      <c r="BD653" s="186"/>
      <c r="BE653" s="186"/>
      <c r="BI653" s="21"/>
      <c r="BR653" s="186"/>
      <c r="BS653" s="186"/>
      <c r="BT653" s="186"/>
      <c r="BU653" s="186"/>
      <c r="BV653" s="21"/>
      <c r="BW653" s="23"/>
      <c r="BX653" s="21"/>
      <c r="BY653" s="44"/>
      <c r="BZ653" s="23"/>
      <c r="CE653" s="186"/>
      <c r="CF653" s="186"/>
      <c r="CG653" s="186"/>
      <c r="CH653" s="186"/>
    </row>
    <row r="654" spans="1:86" s="16" customFormat="1" x14ac:dyDescent="0.2">
      <c r="A654" s="21"/>
      <c r="B654" s="19"/>
      <c r="E654" s="21"/>
      <c r="M654" s="186"/>
      <c r="S654" s="18"/>
      <c r="T654" s="17"/>
      <c r="U654" s="18"/>
      <c r="V654" s="30"/>
      <c r="W654" s="30"/>
      <c r="X654" s="18"/>
      <c r="Y654" s="18"/>
      <c r="Z654" s="18"/>
      <c r="AA654" s="186"/>
      <c r="AB654" s="186"/>
      <c r="AC654" s="295"/>
      <c r="AD654" s="186"/>
      <c r="AE654" s="18"/>
      <c r="AF654" s="18"/>
      <c r="AG654" s="41"/>
      <c r="AH654" s="13"/>
      <c r="AM654" s="21"/>
      <c r="AN654" s="295"/>
      <c r="AV654" s="22"/>
      <c r="AW654" s="21"/>
      <c r="AX654" s="21"/>
      <c r="BB654" s="186"/>
      <c r="BC654" s="186"/>
      <c r="BD654" s="186"/>
      <c r="BE654" s="186"/>
      <c r="BI654" s="21"/>
      <c r="BR654" s="186"/>
      <c r="BS654" s="186"/>
      <c r="BT654" s="186"/>
      <c r="BU654" s="186"/>
      <c r="BV654" s="21"/>
      <c r="BW654" s="23"/>
      <c r="BX654" s="21"/>
      <c r="BY654" s="44"/>
      <c r="BZ654" s="23"/>
      <c r="CE654" s="186"/>
      <c r="CF654" s="186"/>
      <c r="CG654" s="186"/>
      <c r="CH654" s="186"/>
    </row>
    <row r="655" spans="1:86" s="16" customFormat="1" x14ac:dyDescent="0.2">
      <c r="A655" s="21"/>
      <c r="B655" s="19"/>
      <c r="E655" s="21"/>
      <c r="M655" s="186"/>
      <c r="S655" s="18"/>
      <c r="T655" s="17"/>
      <c r="U655" s="18"/>
      <c r="V655" s="30"/>
      <c r="W655" s="30"/>
      <c r="X655" s="18"/>
      <c r="Y655" s="18"/>
      <c r="Z655" s="18"/>
      <c r="AA655" s="186"/>
      <c r="AB655" s="186"/>
      <c r="AC655" s="295"/>
      <c r="AD655" s="186"/>
      <c r="AE655" s="18"/>
      <c r="AF655" s="18"/>
      <c r="AG655" s="41"/>
      <c r="AH655" s="13"/>
      <c r="AM655" s="21"/>
      <c r="AN655" s="295"/>
      <c r="AV655" s="22"/>
      <c r="AW655" s="21"/>
      <c r="AX655" s="21"/>
      <c r="BB655" s="186"/>
      <c r="BC655" s="186"/>
      <c r="BD655" s="186"/>
      <c r="BE655" s="186"/>
      <c r="BI655" s="21"/>
      <c r="BR655" s="186"/>
      <c r="BS655" s="186"/>
      <c r="BT655" s="186"/>
      <c r="BU655" s="186"/>
      <c r="BV655" s="21"/>
      <c r="BW655" s="23"/>
      <c r="BX655" s="21"/>
      <c r="BY655" s="44"/>
      <c r="BZ655" s="23"/>
      <c r="CE655" s="186"/>
      <c r="CF655" s="186"/>
      <c r="CG655" s="186"/>
      <c r="CH655" s="186"/>
    </row>
    <row r="656" spans="1:86" s="16" customFormat="1" x14ac:dyDescent="0.2">
      <c r="A656" s="21"/>
      <c r="B656" s="19"/>
      <c r="E656" s="21"/>
      <c r="M656" s="186"/>
      <c r="S656" s="18"/>
      <c r="T656" s="17"/>
      <c r="U656" s="18"/>
      <c r="V656" s="30"/>
      <c r="W656" s="30"/>
      <c r="X656" s="18"/>
      <c r="Y656" s="18"/>
      <c r="Z656" s="18"/>
      <c r="AA656" s="186"/>
      <c r="AB656" s="186"/>
      <c r="AC656" s="295"/>
      <c r="AD656" s="186"/>
      <c r="AE656" s="18"/>
      <c r="AF656" s="18"/>
      <c r="AG656" s="41"/>
      <c r="AH656" s="13"/>
      <c r="AM656" s="21"/>
      <c r="AN656" s="295"/>
      <c r="AV656" s="22"/>
      <c r="AW656" s="21"/>
      <c r="AX656" s="21"/>
      <c r="BB656" s="186"/>
      <c r="BC656" s="186"/>
      <c r="BD656" s="186"/>
      <c r="BE656" s="186"/>
      <c r="BI656" s="21"/>
      <c r="BR656" s="186"/>
      <c r="BS656" s="186"/>
      <c r="BT656" s="186"/>
      <c r="BU656" s="186"/>
      <c r="BV656" s="21"/>
      <c r="BW656" s="23"/>
      <c r="BX656" s="21"/>
      <c r="BY656" s="44"/>
      <c r="BZ656" s="23"/>
      <c r="CE656" s="186"/>
      <c r="CF656" s="186"/>
      <c r="CG656" s="186"/>
      <c r="CH656" s="186"/>
    </row>
    <row r="657" spans="1:86" s="16" customFormat="1" x14ac:dyDescent="0.2">
      <c r="A657" s="21"/>
      <c r="B657" s="19"/>
      <c r="E657" s="21"/>
      <c r="M657" s="186"/>
      <c r="S657" s="18"/>
      <c r="T657" s="17"/>
      <c r="U657" s="18"/>
      <c r="V657" s="30"/>
      <c r="W657" s="30"/>
      <c r="X657" s="18"/>
      <c r="Y657" s="18"/>
      <c r="Z657" s="18"/>
      <c r="AA657" s="186"/>
      <c r="AB657" s="186"/>
      <c r="AC657" s="295"/>
      <c r="AD657" s="186"/>
      <c r="AE657" s="18"/>
      <c r="AF657" s="18"/>
      <c r="AG657" s="41"/>
      <c r="AH657" s="13"/>
      <c r="AM657" s="21"/>
      <c r="AN657" s="295"/>
      <c r="AV657" s="22"/>
      <c r="AW657" s="21"/>
      <c r="AX657" s="21"/>
      <c r="BB657" s="186"/>
      <c r="BC657" s="186"/>
      <c r="BD657" s="186"/>
      <c r="BE657" s="186"/>
      <c r="BI657" s="21"/>
      <c r="BR657" s="186"/>
      <c r="BS657" s="186"/>
      <c r="BT657" s="186"/>
      <c r="BU657" s="186"/>
      <c r="BV657" s="21"/>
      <c r="BW657" s="23"/>
      <c r="BX657" s="21"/>
      <c r="BY657" s="44"/>
      <c r="BZ657" s="23"/>
      <c r="CE657" s="186"/>
      <c r="CF657" s="186"/>
      <c r="CG657" s="186"/>
      <c r="CH657" s="186"/>
    </row>
    <row r="658" spans="1:86" s="16" customFormat="1" x14ac:dyDescent="0.2">
      <c r="A658" s="21"/>
      <c r="B658" s="19"/>
      <c r="E658" s="21"/>
      <c r="M658" s="186"/>
      <c r="S658" s="18"/>
      <c r="T658" s="17"/>
      <c r="U658" s="18"/>
      <c r="V658" s="30"/>
      <c r="W658" s="30"/>
      <c r="X658" s="18"/>
      <c r="Y658" s="18"/>
      <c r="Z658" s="18"/>
      <c r="AA658" s="186"/>
      <c r="AB658" s="186"/>
      <c r="AC658" s="295"/>
      <c r="AD658" s="186"/>
      <c r="AE658" s="18"/>
      <c r="AF658" s="18"/>
      <c r="AG658" s="41"/>
      <c r="AH658" s="13"/>
      <c r="AM658" s="21"/>
      <c r="AN658" s="295"/>
      <c r="AV658" s="22"/>
      <c r="AW658" s="21"/>
      <c r="AX658" s="21"/>
      <c r="BB658" s="186"/>
      <c r="BC658" s="186"/>
      <c r="BD658" s="186"/>
      <c r="BE658" s="186"/>
      <c r="BI658" s="21"/>
      <c r="BR658" s="186"/>
      <c r="BS658" s="186"/>
      <c r="BT658" s="186"/>
      <c r="BU658" s="186"/>
      <c r="BV658" s="21"/>
      <c r="BW658" s="23"/>
      <c r="BX658" s="21"/>
      <c r="BY658" s="44"/>
      <c r="BZ658" s="23"/>
      <c r="CE658" s="186"/>
      <c r="CF658" s="186"/>
      <c r="CG658" s="186"/>
      <c r="CH658" s="186"/>
    </row>
    <row r="659" spans="1:86" s="16" customFormat="1" x14ac:dyDescent="0.2">
      <c r="A659" s="21"/>
      <c r="B659" s="19"/>
      <c r="E659" s="21"/>
      <c r="M659" s="186"/>
      <c r="S659" s="18"/>
      <c r="T659" s="17"/>
      <c r="U659" s="18"/>
      <c r="V659" s="30"/>
      <c r="W659" s="30"/>
      <c r="X659" s="18"/>
      <c r="Y659" s="18"/>
      <c r="Z659" s="18"/>
      <c r="AA659" s="186"/>
      <c r="AB659" s="186"/>
      <c r="AC659" s="295"/>
      <c r="AD659" s="186"/>
      <c r="AE659" s="18"/>
      <c r="AF659" s="18"/>
      <c r="AG659" s="41"/>
      <c r="AH659" s="13"/>
      <c r="AM659" s="21"/>
      <c r="AN659" s="295"/>
      <c r="AV659" s="22"/>
      <c r="AW659" s="21"/>
      <c r="AX659" s="21"/>
      <c r="BB659" s="186"/>
      <c r="BC659" s="186"/>
      <c r="BD659" s="186"/>
      <c r="BE659" s="186"/>
      <c r="BI659" s="21"/>
      <c r="BR659" s="186"/>
      <c r="BS659" s="186"/>
      <c r="BT659" s="186"/>
      <c r="BU659" s="186"/>
      <c r="BV659" s="21"/>
      <c r="BW659" s="23"/>
      <c r="BX659" s="21"/>
      <c r="BY659" s="44"/>
      <c r="BZ659" s="23"/>
      <c r="CE659" s="186"/>
      <c r="CF659" s="186"/>
      <c r="CG659" s="186"/>
      <c r="CH659" s="186"/>
    </row>
    <row r="660" spans="1:86" s="16" customFormat="1" x14ac:dyDescent="0.2">
      <c r="A660" s="21"/>
      <c r="B660" s="19"/>
      <c r="E660" s="21"/>
      <c r="M660" s="186"/>
      <c r="S660" s="18"/>
      <c r="T660" s="17"/>
      <c r="U660" s="18"/>
      <c r="V660" s="30"/>
      <c r="W660" s="30"/>
      <c r="X660" s="18"/>
      <c r="Y660" s="18"/>
      <c r="Z660" s="18"/>
      <c r="AA660" s="186"/>
      <c r="AB660" s="186"/>
      <c r="AC660" s="295"/>
      <c r="AD660" s="186"/>
      <c r="AE660" s="18"/>
      <c r="AF660" s="18"/>
      <c r="AG660" s="41"/>
      <c r="AH660" s="13"/>
      <c r="AM660" s="21"/>
      <c r="AN660" s="295"/>
      <c r="AV660" s="22"/>
      <c r="AW660" s="21"/>
      <c r="AX660" s="21"/>
      <c r="BB660" s="186"/>
      <c r="BC660" s="186"/>
      <c r="BD660" s="186"/>
      <c r="BE660" s="186"/>
      <c r="BI660" s="21"/>
      <c r="BR660" s="186"/>
      <c r="BS660" s="186"/>
      <c r="BT660" s="186"/>
      <c r="BU660" s="186"/>
      <c r="BV660" s="21"/>
      <c r="BW660" s="23"/>
      <c r="BX660" s="21"/>
      <c r="BY660" s="44"/>
      <c r="BZ660" s="23"/>
      <c r="CE660" s="186"/>
      <c r="CF660" s="186"/>
      <c r="CG660" s="186"/>
      <c r="CH660" s="186"/>
    </row>
    <row r="661" spans="1:86" s="16" customFormat="1" x14ac:dyDescent="0.2">
      <c r="A661" s="21"/>
      <c r="B661" s="19"/>
      <c r="E661" s="21"/>
      <c r="M661" s="186"/>
      <c r="S661" s="18"/>
      <c r="T661" s="17"/>
      <c r="U661" s="18"/>
      <c r="V661" s="30"/>
      <c r="W661" s="30"/>
      <c r="X661" s="18"/>
      <c r="Y661" s="18"/>
      <c r="Z661" s="18"/>
      <c r="AA661" s="186"/>
      <c r="AB661" s="186"/>
      <c r="AC661" s="295"/>
      <c r="AD661" s="186"/>
      <c r="AE661" s="18"/>
      <c r="AF661" s="18"/>
      <c r="AG661" s="41"/>
      <c r="AH661" s="13"/>
      <c r="AM661" s="21"/>
      <c r="AN661" s="295"/>
      <c r="AV661" s="22"/>
      <c r="AW661" s="21"/>
      <c r="AX661" s="21"/>
      <c r="BB661" s="186"/>
      <c r="BC661" s="186"/>
      <c r="BD661" s="186"/>
      <c r="BE661" s="186"/>
      <c r="BI661" s="21"/>
      <c r="BR661" s="186"/>
      <c r="BS661" s="186"/>
      <c r="BT661" s="186"/>
      <c r="BU661" s="186"/>
      <c r="BV661" s="21"/>
      <c r="BW661" s="23"/>
      <c r="BX661" s="21"/>
      <c r="BY661" s="44"/>
      <c r="BZ661" s="23"/>
      <c r="CE661" s="186"/>
      <c r="CF661" s="186"/>
      <c r="CG661" s="186"/>
      <c r="CH661" s="186"/>
    </row>
    <row r="662" spans="1:86" s="16" customFormat="1" x14ac:dyDescent="0.2">
      <c r="A662" s="21"/>
      <c r="B662" s="19"/>
      <c r="E662" s="21"/>
      <c r="M662" s="186"/>
      <c r="S662" s="18"/>
      <c r="T662" s="17"/>
      <c r="U662" s="18"/>
      <c r="V662" s="30"/>
      <c r="W662" s="30"/>
      <c r="X662" s="18"/>
      <c r="Y662" s="18"/>
      <c r="Z662" s="18"/>
      <c r="AA662" s="186"/>
      <c r="AB662" s="186"/>
      <c r="AC662" s="295"/>
      <c r="AD662" s="186"/>
      <c r="AE662" s="18"/>
      <c r="AF662" s="18"/>
      <c r="AG662" s="41"/>
      <c r="AH662" s="13"/>
      <c r="AM662" s="21"/>
      <c r="AN662" s="295"/>
      <c r="AV662" s="22"/>
      <c r="AW662" s="21"/>
      <c r="AX662" s="21"/>
      <c r="BB662" s="186"/>
      <c r="BC662" s="186"/>
      <c r="BD662" s="186"/>
      <c r="BE662" s="186"/>
      <c r="BI662" s="21"/>
      <c r="BR662" s="186"/>
      <c r="BS662" s="186"/>
      <c r="BT662" s="186"/>
      <c r="BU662" s="186"/>
      <c r="BV662" s="21"/>
      <c r="BW662" s="23"/>
      <c r="BX662" s="21"/>
      <c r="BY662" s="44"/>
      <c r="BZ662" s="23"/>
      <c r="CE662" s="186"/>
      <c r="CF662" s="186"/>
      <c r="CG662" s="186"/>
      <c r="CH662" s="186"/>
    </row>
    <row r="663" spans="1:86" s="16" customFormat="1" x14ac:dyDescent="0.2">
      <c r="A663" s="21"/>
      <c r="B663" s="19"/>
      <c r="E663" s="21"/>
      <c r="M663" s="186"/>
      <c r="S663" s="18"/>
      <c r="T663" s="17"/>
      <c r="U663" s="18"/>
      <c r="V663" s="30"/>
      <c r="W663" s="30"/>
      <c r="X663" s="18"/>
      <c r="Y663" s="18"/>
      <c r="Z663" s="18"/>
      <c r="AA663" s="186"/>
      <c r="AB663" s="186"/>
      <c r="AC663" s="295"/>
      <c r="AD663" s="186"/>
      <c r="AE663" s="18"/>
      <c r="AF663" s="18"/>
      <c r="AG663" s="41"/>
      <c r="AH663" s="13"/>
      <c r="AM663" s="21"/>
      <c r="AN663" s="295"/>
      <c r="AV663" s="22"/>
      <c r="AW663" s="21"/>
      <c r="AX663" s="21"/>
      <c r="BB663" s="186"/>
      <c r="BC663" s="186"/>
      <c r="BD663" s="186"/>
      <c r="BE663" s="186"/>
      <c r="BI663" s="21"/>
      <c r="BR663" s="186"/>
      <c r="BS663" s="186"/>
      <c r="BT663" s="186"/>
      <c r="BU663" s="186"/>
      <c r="BV663" s="21"/>
      <c r="BW663" s="23"/>
      <c r="BX663" s="21"/>
      <c r="BY663" s="44"/>
      <c r="BZ663" s="23"/>
      <c r="CE663" s="186"/>
      <c r="CF663" s="186"/>
      <c r="CG663" s="186"/>
      <c r="CH663" s="186"/>
    </row>
    <row r="664" spans="1:86" s="16" customFormat="1" x14ac:dyDescent="0.2">
      <c r="A664" s="21"/>
      <c r="B664" s="19"/>
      <c r="E664" s="21"/>
      <c r="M664" s="186"/>
      <c r="S664" s="18"/>
      <c r="T664" s="17"/>
      <c r="U664" s="18"/>
      <c r="V664" s="30"/>
      <c r="W664" s="30"/>
      <c r="X664" s="18"/>
      <c r="Y664" s="18"/>
      <c r="Z664" s="18"/>
      <c r="AA664" s="186"/>
      <c r="AB664" s="186"/>
      <c r="AC664" s="295"/>
      <c r="AD664" s="186"/>
      <c r="AE664" s="18"/>
      <c r="AF664" s="18"/>
      <c r="AG664" s="41"/>
      <c r="AH664" s="13"/>
      <c r="AM664" s="21"/>
      <c r="AN664" s="295"/>
      <c r="AV664" s="22"/>
      <c r="AW664" s="21"/>
      <c r="AX664" s="21"/>
      <c r="BB664" s="186"/>
      <c r="BC664" s="186"/>
      <c r="BD664" s="186"/>
      <c r="BE664" s="186"/>
      <c r="BI664" s="21"/>
      <c r="BR664" s="186"/>
      <c r="BS664" s="186"/>
      <c r="BT664" s="186"/>
      <c r="BU664" s="186"/>
      <c r="BV664" s="21"/>
      <c r="BW664" s="23"/>
      <c r="BX664" s="21"/>
      <c r="BY664" s="44"/>
      <c r="BZ664" s="23"/>
      <c r="CE664" s="186"/>
      <c r="CF664" s="186"/>
      <c r="CG664" s="186"/>
      <c r="CH664" s="186"/>
    </row>
    <row r="665" spans="1:86" s="16" customFormat="1" x14ac:dyDescent="0.2">
      <c r="A665" s="21"/>
      <c r="B665" s="19"/>
      <c r="E665" s="21"/>
      <c r="M665" s="186"/>
      <c r="S665" s="18"/>
      <c r="T665" s="17"/>
      <c r="U665" s="18"/>
      <c r="V665" s="30"/>
      <c r="W665" s="30"/>
      <c r="X665" s="18"/>
      <c r="Y665" s="18"/>
      <c r="Z665" s="18"/>
      <c r="AA665" s="186"/>
      <c r="AB665" s="186"/>
      <c r="AC665" s="295"/>
      <c r="AD665" s="186"/>
      <c r="AE665" s="18"/>
      <c r="AF665" s="18"/>
      <c r="AG665" s="41"/>
      <c r="AH665" s="13"/>
      <c r="AM665" s="21"/>
      <c r="AN665" s="295"/>
      <c r="AV665" s="22"/>
      <c r="AW665" s="21"/>
      <c r="AX665" s="21"/>
      <c r="BB665" s="186"/>
      <c r="BC665" s="186"/>
      <c r="BD665" s="186"/>
      <c r="BE665" s="186"/>
      <c r="BI665" s="21"/>
      <c r="BR665" s="186"/>
      <c r="BS665" s="186"/>
      <c r="BT665" s="186"/>
      <c r="BU665" s="186"/>
      <c r="BV665" s="21"/>
      <c r="BW665" s="23"/>
      <c r="BX665" s="21"/>
      <c r="BY665" s="44"/>
      <c r="BZ665" s="23"/>
      <c r="CE665" s="186"/>
      <c r="CF665" s="186"/>
      <c r="CG665" s="186"/>
      <c r="CH665" s="186"/>
    </row>
    <row r="666" spans="1:86" s="16" customFormat="1" x14ac:dyDescent="0.2">
      <c r="A666" s="21"/>
      <c r="B666" s="19"/>
      <c r="E666" s="21"/>
      <c r="M666" s="186"/>
      <c r="S666" s="18"/>
      <c r="T666" s="17"/>
      <c r="U666" s="18"/>
      <c r="V666" s="30"/>
      <c r="W666" s="30"/>
      <c r="X666" s="18"/>
      <c r="Y666" s="18"/>
      <c r="Z666" s="18"/>
      <c r="AA666" s="186"/>
      <c r="AB666" s="186"/>
      <c r="AC666" s="295"/>
      <c r="AD666" s="186"/>
      <c r="AE666" s="18"/>
      <c r="AF666" s="18"/>
      <c r="AG666" s="41"/>
      <c r="AH666" s="13"/>
      <c r="AM666" s="21"/>
      <c r="AN666" s="295"/>
      <c r="AV666" s="22"/>
      <c r="AW666" s="21"/>
      <c r="AX666" s="21"/>
      <c r="BB666" s="186"/>
      <c r="BC666" s="186"/>
      <c r="BD666" s="186"/>
      <c r="BE666" s="186"/>
      <c r="BI666" s="21"/>
      <c r="BR666" s="186"/>
      <c r="BS666" s="186"/>
      <c r="BT666" s="186"/>
      <c r="BU666" s="186"/>
      <c r="BV666" s="21"/>
      <c r="BW666" s="23"/>
      <c r="BX666" s="21"/>
      <c r="BY666" s="44"/>
      <c r="BZ666" s="23"/>
      <c r="CE666" s="186"/>
      <c r="CF666" s="186"/>
      <c r="CG666" s="186"/>
      <c r="CH666" s="186"/>
    </row>
    <row r="667" spans="1:86" s="16" customFormat="1" x14ac:dyDescent="0.2">
      <c r="A667" s="21"/>
      <c r="B667" s="19"/>
      <c r="E667" s="21"/>
      <c r="M667" s="186"/>
      <c r="S667" s="18"/>
      <c r="T667" s="17"/>
      <c r="U667" s="18"/>
      <c r="V667" s="30"/>
      <c r="W667" s="30"/>
      <c r="X667" s="18"/>
      <c r="Y667" s="18"/>
      <c r="Z667" s="18"/>
      <c r="AA667" s="186"/>
      <c r="AB667" s="186"/>
      <c r="AC667" s="295"/>
      <c r="AD667" s="186"/>
      <c r="AE667" s="18"/>
      <c r="AF667" s="18"/>
      <c r="AG667" s="41"/>
      <c r="AH667" s="13"/>
      <c r="AM667" s="21"/>
      <c r="AN667" s="295"/>
      <c r="AV667" s="22"/>
      <c r="AW667" s="21"/>
      <c r="AX667" s="21"/>
      <c r="BB667" s="186"/>
      <c r="BC667" s="186"/>
      <c r="BD667" s="186"/>
      <c r="BE667" s="186"/>
      <c r="BI667" s="21"/>
      <c r="BR667" s="186"/>
      <c r="BS667" s="186"/>
      <c r="BT667" s="186"/>
      <c r="BU667" s="186"/>
      <c r="BV667" s="21"/>
      <c r="BW667" s="23"/>
      <c r="BX667" s="21"/>
      <c r="BY667" s="44"/>
      <c r="BZ667" s="23"/>
      <c r="CE667" s="186"/>
      <c r="CF667" s="186"/>
      <c r="CG667" s="186"/>
      <c r="CH667" s="186"/>
    </row>
    <row r="668" spans="1:86" s="16" customFormat="1" x14ac:dyDescent="0.2">
      <c r="A668" s="21"/>
      <c r="B668" s="19"/>
      <c r="E668" s="21"/>
      <c r="M668" s="186"/>
      <c r="S668" s="18"/>
      <c r="T668" s="17"/>
      <c r="U668" s="18"/>
      <c r="V668" s="30"/>
      <c r="W668" s="30"/>
      <c r="X668" s="18"/>
      <c r="Y668" s="18"/>
      <c r="Z668" s="18"/>
      <c r="AA668" s="186"/>
      <c r="AB668" s="186"/>
      <c r="AC668" s="295"/>
      <c r="AD668" s="186"/>
      <c r="AE668" s="18"/>
      <c r="AF668" s="18"/>
      <c r="AG668" s="41"/>
      <c r="AH668" s="13"/>
      <c r="AM668" s="21"/>
      <c r="AN668" s="295"/>
      <c r="AV668" s="22"/>
      <c r="AW668" s="21"/>
      <c r="AX668" s="21"/>
      <c r="BB668" s="186"/>
      <c r="BC668" s="186"/>
      <c r="BD668" s="186"/>
      <c r="BE668" s="186"/>
      <c r="BI668" s="21"/>
      <c r="BR668" s="186"/>
      <c r="BS668" s="186"/>
      <c r="BT668" s="186"/>
      <c r="BU668" s="186"/>
      <c r="BV668" s="21"/>
      <c r="BW668" s="23"/>
      <c r="BX668" s="21"/>
      <c r="BY668" s="44"/>
      <c r="BZ668" s="23"/>
      <c r="CE668" s="186"/>
      <c r="CF668" s="186"/>
      <c r="CG668" s="186"/>
      <c r="CH668" s="186"/>
    </row>
    <row r="669" spans="1:86" s="16" customFormat="1" x14ac:dyDescent="0.2">
      <c r="A669" s="21"/>
      <c r="B669" s="19"/>
      <c r="E669" s="21"/>
      <c r="M669" s="186"/>
      <c r="S669" s="18"/>
      <c r="T669" s="17"/>
      <c r="U669" s="18"/>
      <c r="V669" s="30"/>
      <c r="W669" s="30"/>
      <c r="X669" s="18"/>
      <c r="Y669" s="18"/>
      <c r="Z669" s="18"/>
      <c r="AA669" s="186"/>
      <c r="AB669" s="186"/>
      <c r="AC669" s="295"/>
      <c r="AD669" s="186"/>
      <c r="AE669" s="18"/>
      <c r="AF669" s="18"/>
      <c r="AG669" s="41"/>
      <c r="AH669" s="13"/>
      <c r="AM669" s="21"/>
      <c r="AN669" s="295"/>
      <c r="AV669" s="22"/>
      <c r="AW669" s="21"/>
      <c r="AX669" s="21"/>
      <c r="BB669" s="186"/>
      <c r="BC669" s="186"/>
      <c r="BD669" s="186"/>
      <c r="BE669" s="186"/>
      <c r="BI669" s="21"/>
      <c r="BR669" s="186"/>
      <c r="BS669" s="186"/>
      <c r="BT669" s="186"/>
      <c r="BU669" s="186"/>
      <c r="BV669" s="21"/>
      <c r="BW669" s="23"/>
      <c r="BX669" s="21"/>
      <c r="BY669" s="44"/>
      <c r="BZ669" s="23"/>
      <c r="CE669" s="186"/>
      <c r="CF669" s="186"/>
      <c r="CG669" s="186"/>
      <c r="CH669" s="186"/>
    </row>
    <row r="670" spans="1:86" s="16" customFormat="1" x14ac:dyDescent="0.2">
      <c r="A670" s="21"/>
      <c r="B670" s="19"/>
      <c r="E670" s="21"/>
      <c r="M670" s="186"/>
      <c r="S670" s="18"/>
      <c r="T670" s="17"/>
      <c r="U670" s="18"/>
      <c r="V670" s="30"/>
      <c r="W670" s="30"/>
      <c r="X670" s="18"/>
      <c r="Y670" s="18"/>
      <c r="Z670" s="18"/>
      <c r="AA670" s="186"/>
      <c r="AB670" s="186"/>
      <c r="AC670" s="295"/>
      <c r="AD670" s="186"/>
      <c r="AE670" s="18"/>
      <c r="AF670" s="18"/>
      <c r="AG670" s="41"/>
      <c r="AH670" s="13"/>
      <c r="AM670" s="21"/>
      <c r="AN670" s="295"/>
      <c r="AV670" s="22"/>
      <c r="AW670" s="21"/>
      <c r="AX670" s="21"/>
      <c r="BB670" s="186"/>
      <c r="BC670" s="186"/>
      <c r="BD670" s="186"/>
      <c r="BE670" s="186"/>
      <c r="BI670" s="21"/>
      <c r="BR670" s="186"/>
      <c r="BS670" s="186"/>
      <c r="BT670" s="186"/>
      <c r="BU670" s="186"/>
      <c r="BV670" s="21"/>
      <c r="BW670" s="23"/>
      <c r="BX670" s="21"/>
      <c r="BY670" s="44"/>
      <c r="BZ670" s="23"/>
      <c r="CE670" s="186"/>
      <c r="CF670" s="186"/>
      <c r="CG670" s="186"/>
      <c r="CH670" s="186"/>
    </row>
    <row r="671" spans="1:86" s="16" customFormat="1" x14ac:dyDescent="0.2">
      <c r="A671" s="21"/>
      <c r="B671" s="19"/>
      <c r="E671" s="21"/>
      <c r="M671" s="186"/>
      <c r="S671" s="18"/>
      <c r="T671" s="17"/>
      <c r="U671" s="18"/>
      <c r="V671" s="30"/>
      <c r="W671" s="30"/>
      <c r="X671" s="18"/>
      <c r="Y671" s="18"/>
      <c r="Z671" s="18"/>
      <c r="AA671" s="186"/>
      <c r="AB671" s="186"/>
      <c r="AC671" s="295"/>
      <c r="AD671" s="186"/>
      <c r="AE671" s="18"/>
      <c r="AF671" s="18"/>
      <c r="AG671" s="41"/>
      <c r="AH671" s="13"/>
      <c r="AM671" s="21"/>
      <c r="AN671" s="295"/>
      <c r="AV671" s="22"/>
      <c r="AW671" s="21"/>
      <c r="AX671" s="21"/>
      <c r="BB671" s="186"/>
      <c r="BC671" s="186"/>
      <c r="BD671" s="186"/>
      <c r="BE671" s="186"/>
      <c r="BI671" s="21"/>
      <c r="BR671" s="186"/>
      <c r="BS671" s="186"/>
      <c r="BT671" s="186"/>
      <c r="BU671" s="186"/>
      <c r="BV671" s="21"/>
      <c r="BW671" s="23"/>
      <c r="BX671" s="21"/>
      <c r="BY671" s="44"/>
      <c r="BZ671" s="23"/>
      <c r="CE671" s="186"/>
      <c r="CF671" s="186"/>
      <c r="CG671" s="186"/>
      <c r="CH671" s="186"/>
    </row>
    <row r="672" spans="1:86" s="16" customFormat="1" x14ac:dyDescent="0.2">
      <c r="A672" s="21"/>
      <c r="B672" s="19"/>
      <c r="E672" s="21"/>
      <c r="M672" s="186"/>
      <c r="S672" s="18"/>
      <c r="T672" s="17"/>
      <c r="U672" s="18"/>
      <c r="V672" s="30"/>
      <c r="W672" s="30"/>
      <c r="X672" s="18"/>
      <c r="Y672" s="18"/>
      <c r="Z672" s="18"/>
      <c r="AA672" s="186"/>
      <c r="AB672" s="186"/>
      <c r="AC672" s="295"/>
      <c r="AD672" s="186"/>
      <c r="AE672" s="18"/>
      <c r="AF672" s="18"/>
      <c r="AG672" s="41"/>
      <c r="AH672" s="13"/>
      <c r="AM672" s="21"/>
      <c r="AN672" s="295"/>
      <c r="AV672" s="22"/>
      <c r="AW672" s="21"/>
      <c r="AX672" s="21"/>
      <c r="BB672" s="186"/>
      <c r="BC672" s="186"/>
      <c r="BD672" s="186"/>
      <c r="BE672" s="186"/>
      <c r="BI672" s="21"/>
      <c r="BR672" s="186"/>
      <c r="BS672" s="186"/>
      <c r="BT672" s="186"/>
      <c r="BU672" s="186"/>
      <c r="BV672" s="21"/>
      <c r="BW672" s="23"/>
      <c r="BX672" s="21"/>
      <c r="BY672" s="44"/>
      <c r="BZ672" s="23"/>
      <c r="CE672" s="186"/>
      <c r="CF672" s="186"/>
      <c r="CG672" s="186"/>
      <c r="CH672" s="186"/>
    </row>
    <row r="673" spans="1:86" s="16" customFormat="1" x14ac:dyDescent="0.2">
      <c r="A673" s="21"/>
      <c r="B673" s="19"/>
      <c r="E673" s="21"/>
      <c r="M673" s="186"/>
      <c r="S673" s="18"/>
      <c r="T673" s="17"/>
      <c r="U673" s="18"/>
      <c r="V673" s="30"/>
      <c r="W673" s="30"/>
      <c r="X673" s="18"/>
      <c r="Y673" s="18"/>
      <c r="Z673" s="18"/>
      <c r="AA673" s="186"/>
      <c r="AB673" s="186"/>
      <c r="AC673" s="295"/>
      <c r="AD673" s="186"/>
      <c r="AE673" s="18"/>
      <c r="AF673" s="18"/>
      <c r="AG673" s="41"/>
      <c r="AH673" s="13"/>
      <c r="AM673" s="21"/>
      <c r="AN673" s="295"/>
      <c r="AV673" s="22"/>
      <c r="AW673" s="21"/>
      <c r="AX673" s="21"/>
      <c r="BB673" s="186"/>
      <c r="BC673" s="186"/>
      <c r="BD673" s="186"/>
      <c r="BE673" s="186"/>
      <c r="BI673" s="21"/>
      <c r="BR673" s="186"/>
      <c r="BS673" s="186"/>
      <c r="BT673" s="186"/>
      <c r="BU673" s="186"/>
      <c r="BV673" s="21"/>
      <c r="BW673" s="23"/>
      <c r="BX673" s="21"/>
      <c r="BY673" s="44"/>
      <c r="BZ673" s="23"/>
      <c r="CE673" s="186"/>
      <c r="CF673" s="186"/>
      <c r="CG673" s="186"/>
      <c r="CH673" s="186"/>
    </row>
    <row r="674" spans="1:86" s="16" customFormat="1" x14ac:dyDescent="0.2">
      <c r="A674" s="21"/>
      <c r="B674" s="19"/>
      <c r="E674" s="21"/>
      <c r="M674" s="186"/>
      <c r="S674" s="18"/>
      <c r="T674" s="17"/>
      <c r="U674" s="18"/>
      <c r="V674" s="30"/>
      <c r="W674" s="30"/>
      <c r="X674" s="18"/>
      <c r="Y674" s="18"/>
      <c r="Z674" s="18"/>
      <c r="AA674" s="186"/>
      <c r="AB674" s="186"/>
      <c r="AC674" s="295"/>
      <c r="AD674" s="186"/>
      <c r="AE674" s="18"/>
      <c r="AF674" s="18"/>
      <c r="AG674" s="41"/>
      <c r="AH674" s="13"/>
      <c r="AM674" s="21"/>
      <c r="AN674" s="295"/>
      <c r="AV674" s="22"/>
      <c r="AW674" s="21"/>
      <c r="AX674" s="21"/>
      <c r="BB674" s="186"/>
      <c r="BC674" s="186"/>
      <c r="BD674" s="186"/>
      <c r="BE674" s="186"/>
      <c r="BI674" s="21"/>
      <c r="BR674" s="186"/>
      <c r="BS674" s="186"/>
      <c r="BT674" s="186"/>
      <c r="BU674" s="186"/>
      <c r="BV674" s="21"/>
      <c r="BW674" s="23"/>
      <c r="BX674" s="21"/>
      <c r="BY674" s="44"/>
      <c r="BZ674" s="23"/>
      <c r="CE674" s="186"/>
      <c r="CF674" s="186"/>
      <c r="CG674" s="186"/>
      <c r="CH674" s="186"/>
    </row>
    <row r="675" spans="1:86" s="16" customFormat="1" x14ac:dyDescent="0.2">
      <c r="A675" s="21"/>
      <c r="B675" s="19"/>
      <c r="E675" s="21"/>
      <c r="M675" s="186"/>
      <c r="S675" s="18"/>
      <c r="T675" s="17"/>
      <c r="U675" s="18"/>
      <c r="V675" s="30"/>
      <c r="W675" s="30"/>
      <c r="X675" s="18"/>
      <c r="Y675" s="18"/>
      <c r="Z675" s="18"/>
      <c r="AA675" s="186"/>
      <c r="AB675" s="186"/>
      <c r="AC675" s="295"/>
      <c r="AD675" s="186"/>
      <c r="AE675" s="18"/>
      <c r="AF675" s="18"/>
      <c r="AG675" s="41"/>
      <c r="AH675" s="13"/>
      <c r="AM675" s="21"/>
      <c r="AN675" s="295"/>
      <c r="AV675" s="22"/>
      <c r="AW675" s="21"/>
      <c r="AX675" s="21"/>
      <c r="BB675" s="186"/>
      <c r="BC675" s="186"/>
      <c r="BD675" s="186"/>
      <c r="BE675" s="186"/>
      <c r="BI675" s="21"/>
      <c r="BR675" s="186"/>
      <c r="BS675" s="186"/>
      <c r="BT675" s="186"/>
      <c r="BU675" s="186"/>
      <c r="BV675" s="21"/>
      <c r="BW675" s="23"/>
      <c r="BX675" s="21"/>
      <c r="BY675" s="44"/>
      <c r="BZ675" s="23"/>
      <c r="CE675" s="186"/>
      <c r="CF675" s="186"/>
      <c r="CG675" s="186"/>
      <c r="CH675" s="186"/>
    </row>
    <row r="676" spans="1:86" s="16" customFormat="1" x14ac:dyDescent="0.2">
      <c r="A676" s="21"/>
      <c r="B676" s="19"/>
      <c r="E676" s="21"/>
      <c r="M676" s="186"/>
      <c r="S676" s="18"/>
      <c r="T676" s="17"/>
      <c r="U676" s="18"/>
      <c r="V676" s="30"/>
      <c r="W676" s="30"/>
      <c r="X676" s="18"/>
      <c r="Y676" s="18"/>
      <c r="Z676" s="18"/>
      <c r="AA676" s="186"/>
      <c r="AB676" s="186"/>
      <c r="AC676" s="295"/>
      <c r="AD676" s="186"/>
      <c r="AE676" s="18"/>
      <c r="AF676" s="18"/>
      <c r="AG676" s="41"/>
      <c r="AH676" s="13"/>
      <c r="AM676" s="21"/>
      <c r="AN676" s="295"/>
      <c r="AV676" s="22"/>
      <c r="AW676" s="21"/>
      <c r="AX676" s="21"/>
      <c r="BB676" s="186"/>
      <c r="BC676" s="186"/>
      <c r="BD676" s="186"/>
      <c r="BE676" s="186"/>
      <c r="BI676" s="21"/>
      <c r="BR676" s="186"/>
      <c r="BS676" s="186"/>
      <c r="BT676" s="186"/>
      <c r="BU676" s="186"/>
      <c r="BV676" s="21"/>
      <c r="BW676" s="23"/>
      <c r="BX676" s="21"/>
      <c r="BY676" s="44"/>
      <c r="BZ676" s="23"/>
      <c r="CE676" s="186"/>
      <c r="CF676" s="186"/>
      <c r="CG676" s="186"/>
      <c r="CH676" s="186"/>
    </row>
    <row r="677" spans="1:86" s="16" customFormat="1" x14ac:dyDescent="0.2">
      <c r="A677" s="21"/>
      <c r="B677" s="19"/>
      <c r="E677" s="21"/>
      <c r="M677" s="186"/>
      <c r="S677" s="18"/>
      <c r="T677" s="17"/>
      <c r="U677" s="18"/>
      <c r="V677" s="30"/>
      <c r="W677" s="30"/>
      <c r="X677" s="18"/>
      <c r="Y677" s="18"/>
      <c r="Z677" s="18"/>
      <c r="AA677" s="186"/>
      <c r="AB677" s="186"/>
      <c r="AC677" s="295"/>
      <c r="AD677" s="186"/>
      <c r="AE677" s="18"/>
      <c r="AF677" s="18"/>
      <c r="AG677" s="41"/>
      <c r="AH677" s="13"/>
      <c r="AM677" s="21"/>
      <c r="AN677" s="295"/>
      <c r="AV677" s="22"/>
      <c r="AW677" s="21"/>
      <c r="AX677" s="21"/>
      <c r="BB677" s="186"/>
      <c r="BC677" s="186"/>
      <c r="BD677" s="186"/>
      <c r="BE677" s="186"/>
      <c r="BI677" s="21"/>
      <c r="BR677" s="186"/>
      <c r="BS677" s="186"/>
      <c r="BT677" s="186"/>
      <c r="BU677" s="186"/>
      <c r="BV677" s="21"/>
      <c r="BW677" s="23"/>
      <c r="BX677" s="21"/>
      <c r="BY677" s="44"/>
      <c r="BZ677" s="23"/>
      <c r="CE677" s="186"/>
      <c r="CF677" s="186"/>
      <c r="CG677" s="186"/>
      <c r="CH677" s="186"/>
    </row>
    <row r="678" spans="1:86" s="16" customFormat="1" x14ac:dyDescent="0.2">
      <c r="A678" s="21"/>
      <c r="B678" s="19"/>
      <c r="E678" s="21"/>
      <c r="M678" s="186"/>
      <c r="S678" s="18"/>
      <c r="T678" s="17"/>
      <c r="U678" s="18"/>
      <c r="V678" s="30"/>
      <c r="W678" s="30"/>
      <c r="X678" s="18"/>
      <c r="Y678" s="18"/>
      <c r="Z678" s="18"/>
      <c r="AA678" s="186"/>
      <c r="AB678" s="186"/>
      <c r="AC678" s="295"/>
      <c r="AD678" s="186"/>
      <c r="AE678" s="18"/>
      <c r="AF678" s="18"/>
      <c r="AG678" s="41"/>
      <c r="AH678" s="13"/>
      <c r="AM678" s="21"/>
      <c r="AN678" s="295"/>
      <c r="AV678" s="22"/>
      <c r="AW678" s="21"/>
      <c r="AX678" s="21"/>
      <c r="BB678" s="186"/>
      <c r="BC678" s="186"/>
      <c r="BD678" s="186"/>
      <c r="BE678" s="186"/>
      <c r="BI678" s="21"/>
      <c r="BR678" s="186"/>
      <c r="BS678" s="186"/>
      <c r="BT678" s="186"/>
      <c r="BU678" s="186"/>
      <c r="BV678" s="21"/>
      <c r="BW678" s="23"/>
      <c r="BX678" s="21"/>
      <c r="BY678" s="44"/>
      <c r="BZ678" s="23"/>
      <c r="CE678" s="186"/>
      <c r="CF678" s="186"/>
      <c r="CG678" s="186"/>
      <c r="CH678" s="186"/>
    </row>
    <row r="679" spans="1:86" s="16" customFormat="1" x14ac:dyDescent="0.2">
      <c r="A679" s="21"/>
      <c r="B679" s="19"/>
      <c r="E679" s="21"/>
      <c r="M679" s="186"/>
      <c r="S679" s="18"/>
      <c r="T679" s="17"/>
      <c r="U679" s="18"/>
      <c r="V679" s="30"/>
      <c r="W679" s="30"/>
      <c r="X679" s="18"/>
      <c r="Y679" s="18"/>
      <c r="Z679" s="18"/>
      <c r="AA679" s="186"/>
      <c r="AB679" s="186"/>
      <c r="AC679" s="295"/>
      <c r="AD679" s="186"/>
      <c r="AE679" s="18"/>
      <c r="AF679" s="18"/>
      <c r="AG679" s="41"/>
      <c r="AH679" s="13"/>
      <c r="AM679" s="21"/>
      <c r="AN679" s="295"/>
      <c r="AV679" s="22"/>
      <c r="AW679" s="21"/>
      <c r="AX679" s="21"/>
      <c r="BB679" s="186"/>
      <c r="BC679" s="186"/>
      <c r="BD679" s="186"/>
      <c r="BE679" s="186"/>
      <c r="BI679" s="21"/>
      <c r="BR679" s="186"/>
      <c r="BS679" s="186"/>
      <c r="BT679" s="186"/>
      <c r="BU679" s="186"/>
      <c r="BV679" s="21"/>
      <c r="BW679" s="23"/>
      <c r="BX679" s="21"/>
      <c r="BY679" s="44"/>
      <c r="BZ679" s="23"/>
      <c r="CE679" s="186"/>
      <c r="CF679" s="186"/>
      <c r="CG679" s="186"/>
      <c r="CH679" s="186"/>
    </row>
    <row r="680" spans="1:86" s="16" customFormat="1" x14ac:dyDescent="0.2">
      <c r="A680" s="21"/>
      <c r="B680" s="19"/>
      <c r="E680" s="21"/>
      <c r="M680" s="186"/>
      <c r="S680" s="18"/>
      <c r="T680" s="17"/>
      <c r="U680" s="18"/>
      <c r="V680" s="30"/>
      <c r="W680" s="30"/>
      <c r="X680" s="18"/>
      <c r="Y680" s="18"/>
      <c r="Z680" s="18"/>
      <c r="AA680" s="186"/>
      <c r="AB680" s="186"/>
      <c r="AC680" s="295"/>
      <c r="AD680" s="186"/>
      <c r="AE680" s="18"/>
      <c r="AF680" s="18"/>
      <c r="AG680" s="41"/>
      <c r="AH680" s="13"/>
      <c r="AM680" s="21"/>
      <c r="AN680" s="295"/>
      <c r="AV680" s="22"/>
      <c r="AW680" s="21"/>
      <c r="AX680" s="21"/>
      <c r="BB680" s="186"/>
      <c r="BC680" s="186"/>
      <c r="BD680" s="186"/>
      <c r="BE680" s="186"/>
      <c r="BI680" s="21"/>
      <c r="BR680" s="186"/>
      <c r="BS680" s="186"/>
      <c r="BT680" s="186"/>
      <c r="BU680" s="186"/>
      <c r="BV680" s="21"/>
      <c r="BW680" s="23"/>
      <c r="BX680" s="21"/>
      <c r="BY680" s="44"/>
      <c r="BZ680" s="23"/>
      <c r="CE680" s="186"/>
      <c r="CF680" s="186"/>
      <c r="CG680" s="186"/>
      <c r="CH680" s="186"/>
    </row>
    <row r="681" spans="1:86" s="16" customFormat="1" x14ac:dyDescent="0.2">
      <c r="A681" s="21"/>
      <c r="B681" s="19"/>
      <c r="E681" s="21"/>
      <c r="M681" s="186"/>
      <c r="S681" s="18"/>
      <c r="T681" s="17"/>
      <c r="U681" s="18"/>
      <c r="V681" s="30"/>
      <c r="W681" s="30"/>
      <c r="X681" s="18"/>
      <c r="Y681" s="18"/>
      <c r="Z681" s="18"/>
      <c r="AA681" s="186"/>
      <c r="AB681" s="186"/>
      <c r="AC681" s="295"/>
      <c r="AD681" s="186"/>
      <c r="AE681" s="18"/>
      <c r="AF681" s="18"/>
      <c r="AG681" s="41"/>
      <c r="AH681" s="13"/>
      <c r="AM681" s="21"/>
      <c r="AN681" s="295"/>
      <c r="AV681" s="22"/>
      <c r="AW681" s="21"/>
      <c r="AX681" s="21"/>
      <c r="BB681" s="186"/>
      <c r="BC681" s="186"/>
      <c r="BD681" s="186"/>
      <c r="BE681" s="186"/>
      <c r="BI681" s="21"/>
      <c r="BR681" s="186"/>
      <c r="BS681" s="186"/>
      <c r="BT681" s="186"/>
      <c r="BU681" s="186"/>
      <c r="BV681" s="21"/>
      <c r="BW681" s="23"/>
      <c r="BX681" s="21"/>
      <c r="BY681" s="44"/>
      <c r="BZ681" s="23"/>
      <c r="CE681" s="186"/>
      <c r="CF681" s="186"/>
      <c r="CG681" s="186"/>
      <c r="CH681" s="186"/>
    </row>
    <row r="682" spans="1:86" s="16" customFormat="1" x14ac:dyDescent="0.2">
      <c r="A682" s="21"/>
      <c r="B682" s="19"/>
      <c r="E682" s="21"/>
      <c r="M682" s="186"/>
      <c r="S682" s="18"/>
      <c r="T682" s="17"/>
      <c r="U682" s="18"/>
      <c r="V682" s="30"/>
      <c r="W682" s="30"/>
      <c r="X682" s="18"/>
      <c r="Y682" s="18"/>
      <c r="Z682" s="18"/>
      <c r="AA682" s="186"/>
      <c r="AB682" s="186"/>
      <c r="AC682" s="295"/>
      <c r="AD682" s="186"/>
      <c r="AE682" s="18"/>
      <c r="AF682" s="18"/>
      <c r="AG682" s="41"/>
      <c r="AH682" s="13"/>
      <c r="AM682" s="21"/>
      <c r="AN682" s="295"/>
      <c r="AV682" s="22"/>
      <c r="AW682" s="21"/>
      <c r="AX682" s="21"/>
      <c r="BB682" s="186"/>
      <c r="BC682" s="186"/>
      <c r="BD682" s="186"/>
      <c r="BE682" s="186"/>
      <c r="BI682" s="21"/>
      <c r="BR682" s="186"/>
      <c r="BS682" s="186"/>
      <c r="BT682" s="186"/>
      <c r="BU682" s="186"/>
      <c r="BV682" s="21"/>
      <c r="BW682" s="23"/>
      <c r="BX682" s="21"/>
      <c r="BY682" s="44"/>
      <c r="BZ682" s="23"/>
      <c r="CE682" s="186"/>
      <c r="CF682" s="186"/>
      <c r="CG682" s="186"/>
      <c r="CH682" s="186"/>
    </row>
    <row r="683" spans="1:86" s="16" customFormat="1" x14ac:dyDescent="0.2">
      <c r="A683" s="21"/>
      <c r="B683" s="19"/>
      <c r="E683" s="21"/>
      <c r="M683" s="186"/>
      <c r="S683" s="18"/>
      <c r="T683" s="17"/>
      <c r="U683" s="18"/>
      <c r="V683" s="30"/>
      <c r="W683" s="30"/>
      <c r="X683" s="18"/>
      <c r="Y683" s="18"/>
      <c r="Z683" s="18"/>
      <c r="AA683" s="186"/>
      <c r="AB683" s="186"/>
      <c r="AC683" s="295"/>
      <c r="AD683" s="186"/>
      <c r="AE683" s="18"/>
      <c r="AF683" s="18"/>
      <c r="AG683" s="41"/>
      <c r="AH683" s="13"/>
      <c r="AM683" s="21"/>
      <c r="AN683" s="295"/>
      <c r="AV683" s="22"/>
      <c r="AW683" s="21"/>
      <c r="AX683" s="21"/>
      <c r="BB683" s="186"/>
      <c r="BC683" s="186"/>
      <c r="BD683" s="186"/>
      <c r="BE683" s="186"/>
      <c r="BI683" s="21"/>
      <c r="BR683" s="186"/>
      <c r="BS683" s="186"/>
      <c r="BT683" s="186"/>
      <c r="BU683" s="186"/>
      <c r="BV683" s="21"/>
      <c r="BW683" s="23"/>
      <c r="BX683" s="21"/>
      <c r="BY683" s="44"/>
      <c r="BZ683" s="23"/>
      <c r="CE683" s="186"/>
      <c r="CF683" s="186"/>
      <c r="CG683" s="186"/>
      <c r="CH683" s="186"/>
    </row>
    <row r="684" spans="1:86" s="16" customFormat="1" x14ac:dyDescent="0.2">
      <c r="A684" s="21"/>
      <c r="B684" s="19"/>
      <c r="E684" s="21"/>
      <c r="M684" s="186"/>
      <c r="S684" s="18"/>
      <c r="T684" s="17"/>
      <c r="U684" s="18"/>
      <c r="V684" s="30"/>
      <c r="W684" s="30"/>
      <c r="X684" s="18"/>
      <c r="Y684" s="18"/>
      <c r="Z684" s="18"/>
      <c r="AA684" s="186"/>
      <c r="AB684" s="186"/>
      <c r="AC684" s="295"/>
      <c r="AD684" s="186"/>
      <c r="AE684" s="18"/>
      <c r="AF684" s="18"/>
      <c r="AG684" s="41"/>
      <c r="AH684" s="13"/>
      <c r="AM684" s="21"/>
      <c r="AN684" s="295"/>
      <c r="AV684" s="22"/>
      <c r="AW684" s="21"/>
      <c r="AX684" s="21"/>
      <c r="BB684" s="186"/>
      <c r="BC684" s="186"/>
      <c r="BD684" s="186"/>
      <c r="BE684" s="186"/>
      <c r="BI684" s="21"/>
      <c r="BR684" s="186"/>
      <c r="BS684" s="186"/>
      <c r="BT684" s="186"/>
      <c r="BU684" s="186"/>
      <c r="BV684" s="21"/>
      <c r="BW684" s="23"/>
      <c r="BX684" s="21"/>
      <c r="BY684" s="44"/>
      <c r="BZ684" s="23"/>
      <c r="CE684" s="186"/>
      <c r="CF684" s="186"/>
      <c r="CG684" s="186"/>
      <c r="CH684" s="186"/>
    </row>
    <row r="685" spans="1:86" s="16" customFormat="1" x14ac:dyDescent="0.2">
      <c r="A685" s="21"/>
      <c r="B685" s="19"/>
      <c r="E685" s="21"/>
      <c r="M685" s="186"/>
      <c r="S685" s="18"/>
      <c r="T685" s="17"/>
      <c r="U685" s="18"/>
      <c r="V685" s="30"/>
      <c r="W685" s="30"/>
      <c r="X685" s="18"/>
      <c r="Y685" s="18"/>
      <c r="Z685" s="18"/>
      <c r="AA685" s="186"/>
      <c r="AB685" s="186"/>
      <c r="AC685" s="295"/>
      <c r="AD685" s="186"/>
      <c r="AE685" s="18"/>
      <c r="AF685" s="18"/>
      <c r="AG685" s="41"/>
      <c r="AH685" s="13"/>
      <c r="AM685" s="21"/>
      <c r="AN685" s="295"/>
      <c r="AV685" s="22"/>
      <c r="AW685" s="21"/>
      <c r="AX685" s="21"/>
      <c r="BB685" s="186"/>
      <c r="BC685" s="186"/>
      <c r="BD685" s="186"/>
      <c r="BE685" s="186"/>
      <c r="BI685" s="21"/>
      <c r="BR685" s="186"/>
      <c r="BS685" s="186"/>
      <c r="BT685" s="186"/>
      <c r="BU685" s="186"/>
      <c r="BV685" s="21"/>
      <c r="BW685" s="23"/>
      <c r="BX685" s="21"/>
      <c r="BY685" s="44"/>
      <c r="BZ685" s="23"/>
      <c r="CE685" s="186"/>
      <c r="CF685" s="186"/>
      <c r="CG685" s="186"/>
      <c r="CH685" s="186"/>
    </row>
    <row r="686" spans="1:86" s="16" customFormat="1" x14ac:dyDescent="0.2">
      <c r="A686" s="21"/>
      <c r="B686" s="19"/>
      <c r="E686" s="21"/>
      <c r="M686" s="186"/>
      <c r="S686" s="18"/>
      <c r="T686" s="17"/>
      <c r="U686" s="18"/>
      <c r="V686" s="30"/>
      <c r="W686" s="30"/>
      <c r="X686" s="18"/>
      <c r="Y686" s="18"/>
      <c r="Z686" s="18"/>
      <c r="AA686" s="186"/>
      <c r="AB686" s="186"/>
      <c r="AC686" s="295"/>
      <c r="AD686" s="186"/>
      <c r="AE686" s="18"/>
      <c r="AF686" s="18"/>
      <c r="AG686" s="41"/>
      <c r="AH686" s="13"/>
      <c r="AM686" s="21"/>
      <c r="AN686" s="295"/>
      <c r="AV686" s="22"/>
      <c r="AW686" s="21"/>
      <c r="AX686" s="21"/>
      <c r="BB686" s="186"/>
      <c r="BC686" s="186"/>
      <c r="BD686" s="186"/>
      <c r="BE686" s="186"/>
      <c r="BI686" s="21"/>
      <c r="BR686" s="186"/>
      <c r="BS686" s="186"/>
      <c r="BT686" s="186"/>
      <c r="BU686" s="186"/>
      <c r="BV686" s="21"/>
      <c r="BW686" s="23"/>
      <c r="BX686" s="21"/>
      <c r="BY686" s="44"/>
      <c r="BZ686" s="23"/>
      <c r="CE686" s="186"/>
      <c r="CF686" s="186"/>
      <c r="CG686" s="186"/>
      <c r="CH686" s="186"/>
    </row>
    <row r="687" spans="1:86" s="16" customFormat="1" x14ac:dyDescent="0.2">
      <c r="A687" s="21"/>
      <c r="B687" s="19"/>
      <c r="E687" s="21"/>
      <c r="M687" s="186"/>
      <c r="S687" s="18"/>
      <c r="T687" s="17"/>
      <c r="U687" s="18"/>
      <c r="V687" s="30"/>
      <c r="W687" s="30"/>
      <c r="X687" s="18"/>
      <c r="Y687" s="18"/>
      <c r="Z687" s="18"/>
      <c r="AA687" s="186"/>
      <c r="AB687" s="186"/>
      <c r="AC687" s="295"/>
      <c r="AD687" s="186"/>
      <c r="AE687" s="18"/>
      <c r="AF687" s="18"/>
      <c r="AG687" s="41"/>
      <c r="AH687" s="13"/>
      <c r="AM687" s="21"/>
      <c r="AN687" s="295"/>
      <c r="AV687" s="22"/>
      <c r="AW687" s="21"/>
      <c r="AX687" s="21"/>
      <c r="BB687" s="186"/>
      <c r="BC687" s="186"/>
      <c r="BD687" s="186"/>
      <c r="BE687" s="186"/>
      <c r="BI687" s="21"/>
      <c r="BR687" s="186"/>
      <c r="BS687" s="186"/>
      <c r="BT687" s="186"/>
      <c r="BU687" s="186"/>
      <c r="BV687" s="21"/>
      <c r="BW687" s="23"/>
      <c r="BX687" s="21"/>
      <c r="BY687" s="44"/>
      <c r="BZ687" s="23"/>
      <c r="CE687" s="186"/>
      <c r="CF687" s="186"/>
      <c r="CG687" s="186"/>
      <c r="CH687" s="186"/>
    </row>
    <row r="688" spans="1:86" s="16" customFormat="1" x14ac:dyDescent="0.2">
      <c r="A688" s="21"/>
      <c r="B688" s="19"/>
      <c r="E688" s="21"/>
      <c r="M688" s="186"/>
      <c r="S688" s="18"/>
      <c r="T688" s="17"/>
      <c r="U688" s="18"/>
      <c r="V688" s="30"/>
      <c r="W688" s="30"/>
      <c r="X688" s="18"/>
      <c r="Y688" s="18"/>
      <c r="Z688" s="18"/>
      <c r="AA688" s="186"/>
      <c r="AB688" s="186"/>
      <c r="AC688" s="295"/>
      <c r="AD688" s="186"/>
      <c r="AE688" s="18"/>
      <c r="AF688" s="18"/>
      <c r="AG688" s="41"/>
      <c r="AH688" s="13"/>
      <c r="AM688" s="21"/>
      <c r="AN688" s="295"/>
      <c r="AV688" s="22"/>
      <c r="AW688" s="21"/>
      <c r="AX688" s="21"/>
      <c r="BB688" s="186"/>
      <c r="BC688" s="186"/>
      <c r="BD688" s="186"/>
      <c r="BE688" s="186"/>
      <c r="BI688" s="21"/>
      <c r="BR688" s="186"/>
      <c r="BS688" s="186"/>
      <c r="BT688" s="186"/>
      <c r="BU688" s="186"/>
      <c r="BV688" s="21"/>
      <c r="BW688" s="23"/>
      <c r="BX688" s="21"/>
      <c r="BY688" s="44"/>
      <c r="BZ688" s="23"/>
      <c r="CE688" s="186"/>
      <c r="CF688" s="186"/>
      <c r="CG688" s="186"/>
      <c r="CH688" s="186"/>
    </row>
    <row r="689" spans="1:86" s="16" customFormat="1" x14ac:dyDescent="0.2">
      <c r="A689" s="21"/>
      <c r="B689" s="19"/>
      <c r="E689" s="21"/>
      <c r="M689" s="186"/>
      <c r="S689" s="18"/>
      <c r="T689" s="17"/>
      <c r="U689" s="18"/>
      <c r="V689" s="30"/>
      <c r="W689" s="30"/>
      <c r="X689" s="18"/>
      <c r="Y689" s="18"/>
      <c r="Z689" s="18"/>
      <c r="AA689" s="186"/>
      <c r="AB689" s="186"/>
      <c r="AC689" s="295"/>
      <c r="AD689" s="186"/>
      <c r="AE689" s="18"/>
      <c r="AF689" s="18"/>
      <c r="AG689" s="41"/>
      <c r="AH689" s="13"/>
      <c r="AM689" s="21"/>
      <c r="AN689" s="295"/>
      <c r="AV689" s="22"/>
      <c r="AW689" s="21"/>
      <c r="AX689" s="21"/>
      <c r="BB689" s="186"/>
      <c r="BC689" s="186"/>
      <c r="BD689" s="186"/>
      <c r="BE689" s="186"/>
      <c r="BI689" s="21"/>
      <c r="BR689" s="186"/>
      <c r="BS689" s="186"/>
      <c r="BT689" s="186"/>
      <c r="BU689" s="186"/>
      <c r="BV689" s="21"/>
      <c r="BW689" s="23"/>
      <c r="BX689" s="21"/>
      <c r="BY689" s="44"/>
      <c r="BZ689" s="23"/>
      <c r="CE689" s="186"/>
      <c r="CF689" s="186"/>
      <c r="CG689" s="186"/>
      <c r="CH689" s="186"/>
    </row>
    <row r="690" spans="1:86" s="16" customFormat="1" x14ac:dyDescent="0.2">
      <c r="A690" s="21"/>
      <c r="B690" s="19"/>
      <c r="E690" s="21"/>
      <c r="M690" s="186"/>
      <c r="S690" s="18"/>
      <c r="T690" s="17"/>
      <c r="U690" s="18"/>
      <c r="V690" s="30"/>
      <c r="W690" s="30"/>
      <c r="X690" s="18"/>
      <c r="Y690" s="18"/>
      <c r="Z690" s="18"/>
      <c r="AA690" s="186"/>
      <c r="AB690" s="186"/>
      <c r="AC690" s="295"/>
      <c r="AD690" s="186"/>
      <c r="AE690" s="18"/>
      <c r="AF690" s="18"/>
      <c r="AG690" s="41"/>
      <c r="AH690" s="13"/>
      <c r="AM690" s="21"/>
      <c r="AN690" s="295"/>
      <c r="AV690" s="22"/>
      <c r="AW690" s="21"/>
      <c r="AX690" s="21"/>
      <c r="BB690" s="186"/>
      <c r="BC690" s="186"/>
      <c r="BD690" s="186"/>
      <c r="BE690" s="186"/>
      <c r="BI690" s="21"/>
      <c r="BR690" s="186"/>
      <c r="BS690" s="186"/>
      <c r="BT690" s="186"/>
      <c r="BU690" s="186"/>
      <c r="BV690" s="21"/>
      <c r="BW690" s="23"/>
      <c r="BX690" s="21"/>
      <c r="BY690" s="44"/>
      <c r="BZ690" s="23"/>
      <c r="CE690" s="186"/>
      <c r="CF690" s="186"/>
      <c r="CG690" s="186"/>
      <c r="CH690" s="186"/>
    </row>
    <row r="691" spans="1:86" s="16" customFormat="1" x14ac:dyDescent="0.2">
      <c r="A691" s="21"/>
      <c r="B691" s="19"/>
      <c r="E691" s="21"/>
      <c r="M691" s="186"/>
      <c r="S691" s="18"/>
      <c r="T691" s="17"/>
      <c r="U691" s="18"/>
      <c r="V691" s="30"/>
      <c r="W691" s="30"/>
      <c r="X691" s="18"/>
      <c r="Y691" s="18"/>
      <c r="Z691" s="18"/>
      <c r="AA691" s="186"/>
      <c r="AB691" s="186"/>
      <c r="AC691" s="295"/>
      <c r="AD691" s="186"/>
      <c r="AE691" s="18"/>
      <c r="AF691" s="18"/>
      <c r="AG691" s="41"/>
      <c r="AH691" s="13"/>
      <c r="AM691" s="21"/>
      <c r="AN691" s="295"/>
      <c r="AV691" s="22"/>
      <c r="AW691" s="21"/>
      <c r="AX691" s="21"/>
      <c r="BB691" s="186"/>
      <c r="BC691" s="186"/>
      <c r="BD691" s="186"/>
      <c r="BE691" s="186"/>
      <c r="BI691" s="21"/>
      <c r="BR691" s="186"/>
      <c r="BS691" s="186"/>
      <c r="BT691" s="186"/>
      <c r="BU691" s="186"/>
      <c r="BV691" s="21"/>
      <c r="BW691" s="23"/>
      <c r="BX691" s="21"/>
      <c r="BY691" s="44"/>
      <c r="BZ691" s="23"/>
      <c r="CE691" s="186"/>
      <c r="CF691" s="186"/>
      <c r="CG691" s="186"/>
      <c r="CH691" s="186"/>
    </row>
    <row r="692" spans="1:86" s="16" customFormat="1" x14ac:dyDescent="0.2">
      <c r="A692" s="21"/>
      <c r="B692" s="19"/>
      <c r="E692" s="21"/>
      <c r="M692" s="186"/>
      <c r="S692" s="18"/>
      <c r="T692" s="17"/>
      <c r="U692" s="18"/>
      <c r="V692" s="30"/>
      <c r="W692" s="30"/>
      <c r="X692" s="18"/>
      <c r="Y692" s="18"/>
      <c r="Z692" s="18"/>
      <c r="AA692" s="186"/>
      <c r="AB692" s="186"/>
      <c r="AC692" s="295"/>
      <c r="AD692" s="186"/>
      <c r="AE692" s="18"/>
      <c r="AF692" s="18"/>
      <c r="AG692" s="41"/>
      <c r="AH692" s="13"/>
      <c r="AM692" s="21"/>
      <c r="AN692" s="295"/>
      <c r="AV692" s="22"/>
      <c r="AW692" s="21"/>
      <c r="AX692" s="21"/>
      <c r="BB692" s="186"/>
      <c r="BC692" s="186"/>
      <c r="BD692" s="186"/>
      <c r="BE692" s="186"/>
      <c r="BI692" s="21"/>
      <c r="BR692" s="186"/>
      <c r="BS692" s="186"/>
      <c r="BT692" s="186"/>
      <c r="BU692" s="186"/>
      <c r="BV692" s="21"/>
      <c r="BW692" s="23"/>
      <c r="BX692" s="21"/>
      <c r="BY692" s="44"/>
      <c r="BZ692" s="23"/>
      <c r="CE692" s="186"/>
      <c r="CF692" s="186"/>
      <c r="CG692" s="186"/>
      <c r="CH692" s="186"/>
    </row>
    <row r="693" spans="1:86" s="16" customFormat="1" x14ac:dyDescent="0.2">
      <c r="A693" s="21"/>
      <c r="B693" s="19"/>
      <c r="E693" s="21"/>
      <c r="M693" s="186"/>
      <c r="S693" s="18"/>
      <c r="T693" s="17"/>
      <c r="U693" s="18"/>
      <c r="V693" s="30"/>
      <c r="W693" s="30"/>
      <c r="X693" s="18"/>
      <c r="Y693" s="18"/>
      <c r="Z693" s="18"/>
      <c r="AA693" s="186"/>
      <c r="AB693" s="186"/>
      <c r="AC693" s="295"/>
      <c r="AD693" s="186"/>
      <c r="AE693" s="18"/>
      <c r="AF693" s="18"/>
      <c r="AG693" s="41"/>
      <c r="AH693" s="13"/>
      <c r="AM693" s="21"/>
      <c r="AN693" s="295"/>
      <c r="AV693" s="22"/>
      <c r="AW693" s="21"/>
      <c r="AX693" s="21"/>
      <c r="BB693" s="186"/>
      <c r="BC693" s="186"/>
      <c r="BD693" s="186"/>
      <c r="BE693" s="186"/>
      <c r="BI693" s="21"/>
      <c r="BR693" s="186"/>
      <c r="BS693" s="186"/>
      <c r="BT693" s="186"/>
      <c r="BU693" s="186"/>
      <c r="BV693" s="21"/>
      <c r="BW693" s="23"/>
      <c r="BX693" s="21"/>
      <c r="BY693" s="44"/>
      <c r="BZ693" s="23"/>
      <c r="CE693" s="186"/>
      <c r="CF693" s="186"/>
      <c r="CG693" s="186"/>
      <c r="CH693" s="186"/>
    </row>
    <row r="694" spans="1:86" s="16" customFormat="1" x14ac:dyDescent="0.2">
      <c r="A694" s="21"/>
      <c r="B694" s="19"/>
      <c r="E694" s="21"/>
      <c r="M694" s="186"/>
      <c r="S694" s="18"/>
      <c r="T694" s="17"/>
      <c r="U694" s="18"/>
      <c r="V694" s="30"/>
      <c r="W694" s="30"/>
      <c r="X694" s="18"/>
      <c r="Y694" s="18"/>
      <c r="Z694" s="18"/>
      <c r="AA694" s="186"/>
      <c r="AB694" s="186"/>
      <c r="AC694" s="295"/>
      <c r="AD694" s="186"/>
      <c r="AE694" s="18"/>
      <c r="AF694" s="18"/>
      <c r="AG694" s="41"/>
      <c r="AH694" s="13"/>
      <c r="AM694" s="21"/>
      <c r="AN694" s="295"/>
      <c r="AV694" s="22"/>
      <c r="AW694" s="21"/>
      <c r="AX694" s="21"/>
      <c r="BB694" s="186"/>
      <c r="BC694" s="186"/>
      <c r="BD694" s="186"/>
      <c r="BE694" s="186"/>
      <c r="BI694" s="21"/>
      <c r="BR694" s="186"/>
      <c r="BS694" s="186"/>
      <c r="BT694" s="186"/>
      <c r="BU694" s="186"/>
      <c r="BV694" s="21"/>
      <c r="BW694" s="23"/>
      <c r="BX694" s="21"/>
      <c r="BY694" s="44"/>
      <c r="BZ694" s="23"/>
      <c r="CE694" s="186"/>
      <c r="CF694" s="186"/>
      <c r="CG694" s="186"/>
      <c r="CH694" s="186"/>
    </row>
    <row r="695" spans="1:86" s="16" customFormat="1" x14ac:dyDescent="0.2">
      <c r="A695" s="21"/>
      <c r="B695" s="19"/>
      <c r="E695" s="21"/>
      <c r="M695" s="186"/>
      <c r="S695" s="18"/>
      <c r="T695" s="17"/>
      <c r="U695" s="18"/>
      <c r="V695" s="30"/>
      <c r="W695" s="30"/>
      <c r="X695" s="18"/>
      <c r="Y695" s="18"/>
      <c r="Z695" s="18"/>
      <c r="AA695" s="186"/>
      <c r="AB695" s="186"/>
      <c r="AC695" s="295"/>
      <c r="AD695" s="186"/>
      <c r="AE695" s="18"/>
      <c r="AF695" s="18"/>
      <c r="AG695" s="41"/>
      <c r="AH695" s="13"/>
      <c r="AM695" s="21"/>
      <c r="AN695" s="295"/>
      <c r="AV695" s="22"/>
      <c r="AW695" s="21"/>
      <c r="AX695" s="21"/>
      <c r="BB695" s="186"/>
      <c r="BC695" s="186"/>
      <c r="BD695" s="186"/>
      <c r="BE695" s="186"/>
      <c r="BI695" s="21"/>
      <c r="BR695" s="186"/>
      <c r="BS695" s="186"/>
      <c r="BT695" s="186"/>
      <c r="BU695" s="186"/>
      <c r="BV695" s="21"/>
      <c r="BW695" s="23"/>
      <c r="BX695" s="21"/>
      <c r="BY695" s="44"/>
      <c r="BZ695" s="23"/>
      <c r="CE695" s="186"/>
      <c r="CF695" s="186"/>
      <c r="CG695" s="186"/>
      <c r="CH695" s="186"/>
    </row>
    <row r="696" spans="1:86" s="16" customFormat="1" x14ac:dyDescent="0.2">
      <c r="A696" s="21"/>
      <c r="B696" s="19"/>
      <c r="E696" s="21"/>
      <c r="M696" s="186"/>
      <c r="S696" s="18"/>
      <c r="T696" s="17"/>
      <c r="U696" s="18"/>
      <c r="V696" s="30"/>
      <c r="W696" s="30"/>
      <c r="X696" s="18"/>
      <c r="Y696" s="18"/>
      <c r="Z696" s="18"/>
      <c r="AA696" s="186"/>
      <c r="AB696" s="186"/>
      <c r="AC696" s="295"/>
      <c r="AD696" s="186"/>
      <c r="AE696" s="18"/>
      <c r="AF696" s="18"/>
      <c r="AG696" s="41"/>
      <c r="AH696" s="13"/>
      <c r="AM696" s="21"/>
      <c r="AN696" s="295"/>
      <c r="AV696" s="22"/>
      <c r="AW696" s="21"/>
      <c r="AX696" s="21"/>
      <c r="BB696" s="186"/>
      <c r="BC696" s="186"/>
      <c r="BD696" s="186"/>
      <c r="BE696" s="186"/>
      <c r="BI696" s="21"/>
      <c r="BR696" s="186"/>
      <c r="BS696" s="186"/>
      <c r="BT696" s="186"/>
      <c r="BU696" s="186"/>
      <c r="BV696" s="21"/>
      <c r="BW696" s="23"/>
      <c r="BX696" s="21"/>
      <c r="BY696" s="44"/>
      <c r="BZ696" s="23"/>
      <c r="CE696" s="186"/>
      <c r="CF696" s="186"/>
      <c r="CG696" s="186"/>
      <c r="CH696" s="186"/>
    </row>
    <row r="697" spans="1:86" s="16" customFormat="1" x14ac:dyDescent="0.2">
      <c r="A697" s="21"/>
      <c r="B697" s="19"/>
      <c r="E697" s="21"/>
      <c r="M697" s="186"/>
      <c r="S697" s="18"/>
      <c r="T697" s="17"/>
      <c r="U697" s="18"/>
      <c r="V697" s="30"/>
      <c r="W697" s="30"/>
      <c r="X697" s="18"/>
      <c r="Y697" s="18"/>
      <c r="Z697" s="18"/>
      <c r="AA697" s="186"/>
      <c r="AB697" s="186"/>
      <c r="AC697" s="295"/>
      <c r="AD697" s="186"/>
      <c r="AE697" s="18"/>
      <c r="AF697" s="18"/>
      <c r="AG697" s="41"/>
      <c r="AH697" s="13"/>
      <c r="AM697" s="21"/>
      <c r="AN697" s="295"/>
      <c r="AV697" s="22"/>
      <c r="AW697" s="21"/>
      <c r="AX697" s="21"/>
      <c r="BB697" s="186"/>
      <c r="BC697" s="186"/>
      <c r="BD697" s="186"/>
      <c r="BE697" s="186"/>
      <c r="BI697" s="21"/>
      <c r="BR697" s="186"/>
      <c r="BS697" s="186"/>
      <c r="BT697" s="186"/>
      <c r="BU697" s="186"/>
      <c r="BV697" s="21"/>
      <c r="BW697" s="23"/>
      <c r="BX697" s="21"/>
      <c r="BY697" s="44"/>
      <c r="BZ697" s="23"/>
      <c r="CE697" s="186"/>
      <c r="CF697" s="186"/>
      <c r="CG697" s="186"/>
      <c r="CH697" s="186"/>
    </row>
    <row r="698" spans="1:86" s="16" customFormat="1" x14ac:dyDescent="0.2">
      <c r="A698" s="21"/>
      <c r="B698" s="19"/>
      <c r="E698" s="21"/>
      <c r="M698" s="186"/>
      <c r="S698" s="18"/>
      <c r="T698" s="17"/>
      <c r="U698" s="18"/>
      <c r="V698" s="30"/>
      <c r="W698" s="30"/>
      <c r="X698" s="18"/>
      <c r="Y698" s="18"/>
      <c r="Z698" s="18"/>
      <c r="AA698" s="186"/>
      <c r="AB698" s="186"/>
      <c r="AC698" s="295"/>
      <c r="AD698" s="186"/>
      <c r="AE698" s="18"/>
      <c r="AF698" s="18"/>
      <c r="AG698" s="41"/>
      <c r="AH698" s="13"/>
      <c r="AM698" s="21"/>
      <c r="AN698" s="295"/>
      <c r="AV698" s="22"/>
      <c r="AW698" s="21"/>
      <c r="AX698" s="21"/>
      <c r="BB698" s="186"/>
      <c r="BC698" s="186"/>
      <c r="BD698" s="186"/>
      <c r="BE698" s="186"/>
      <c r="BI698" s="21"/>
      <c r="BR698" s="186"/>
      <c r="BS698" s="186"/>
      <c r="BT698" s="186"/>
      <c r="BU698" s="186"/>
      <c r="BV698" s="21"/>
      <c r="BW698" s="23"/>
      <c r="BX698" s="21"/>
      <c r="BY698" s="44"/>
      <c r="BZ698" s="23"/>
      <c r="CE698" s="186"/>
      <c r="CF698" s="186"/>
      <c r="CG698" s="186"/>
      <c r="CH698" s="186"/>
    </row>
    <row r="699" spans="1:86" s="16" customFormat="1" x14ac:dyDescent="0.2">
      <c r="A699" s="21"/>
      <c r="B699" s="19"/>
      <c r="E699" s="21"/>
      <c r="M699" s="186"/>
      <c r="S699" s="18"/>
      <c r="T699" s="17"/>
      <c r="U699" s="18"/>
      <c r="V699" s="30"/>
      <c r="W699" s="30"/>
      <c r="X699" s="18"/>
      <c r="Y699" s="18"/>
      <c r="Z699" s="18"/>
      <c r="AA699" s="186"/>
      <c r="AB699" s="186"/>
      <c r="AC699" s="295"/>
      <c r="AD699" s="186"/>
      <c r="AE699" s="18"/>
      <c r="AF699" s="18"/>
      <c r="AG699" s="41"/>
      <c r="AH699" s="13"/>
      <c r="AM699" s="21"/>
      <c r="AN699" s="295"/>
      <c r="AV699" s="22"/>
      <c r="AW699" s="21"/>
      <c r="AX699" s="21"/>
      <c r="BB699" s="186"/>
      <c r="BC699" s="186"/>
      <c r="BD699" s="186"/>
      <c r="BE699" s="186"/>
      <c r="BI699" s="21"/>
      <c r="BR699" s="186"/>
      <c r="BS699" s="186"/>
      <c r="BT699" s="186"/>
      <c r="BU699" s="186"/>
      <c r="BV699" s="21"/>
      <c r="BW699" s="23"/>
      <c r="BX699" s="21"/>
      <c r="BY699" s="44"/>
      <c r="BZ699" s="23"/>
      <c r="CE699" s="186"/>
      <c r="CF699" s="186"/>
      <c r="CG699" s="186"/>
      <c r="CH699" s="186"/>
    </row>
    <row r="700" spans="1:86" s="16" customFormat="1" x14ac:dyDescent="0.2">
      <c r="A700" s="21"/>
      <c r="B700" s="19"/>
      <c r="E700" s="21"/>
      <c r="M700" s="186"/>
      <c r="S700" s="18"/>
      <c r="T700" s="17"/>
      <c r="U700" s="18"/>
      <c r="V700" s="30"/>
      <c r="W700" s="30"/>
      <c r="X700" s="18"/>
      <c r="Y700" s="18"/>
      <c r="Z700" s="18"/>
      <c r="AA700" s="186"/>
      <c r="AB700" s="186"/>
      <c r="AC700" s="295"/>
      <c r="AD700" s="186"/>
      <c r="AE700" s="18"/>
      <c r="AF700" s="18"/>
      <c r="AG700" s="41"/>
      <c r="AH700" s="13"/>
      <c r="AM700" s="21"/>
      <c r="AN700" s="295"/>
      <c r="AV700" s="22"/>
      <c r="AW700" s="21"/>
      <c r="AX700" s="21"/>
      <c r="BB700" s="186"/>
      <c r="BC700" s="186"/>
      <c r="BD700" s="186"/>
      <c r="BE700" s="186"/>
      <c r="BI700" s="21"/>
      <c r="BR700" s="186"/>
      <c r="BS700" s="186"/>
      <c r="BT700" s="186"/>
      <c r="BU700" s="186"/>
      <c r="BV700" s="21"/>
      <c r="BW700" s="23"/>
      <c r="BX700" s="21"/>
      <c r="BY700" s="44"/>
      <c r="BZ700" s="23"/>
      <c r="CE700" s="186"/>
      <c r="CF700" s="186"/>
      <c r="CG700" s="186"/>
      <c r="CH700" s="186"/>
    </row>
    <row r="701" spans="1:86" s="16" customFormat="1" x14ac:dyDescent="0.2">
      <c r="A701" s="21"/>
      <c r="B701" s="19"/>
      <c r="E701" s="21"/>
      <c r="M701" s="186"/>
      <c r="S701" s="18"/>
      <c r="T701" s="17"/>
      <c r="U701" s="18"/>
      <c r="V701" s="30"/>
      <c r="W701" s="30"/>
      <c r="X701" s="18"/>
      <c r="Y701" s="18"/>
      <c r="Z701" s="18"/>
      <c r="AA701" s="186"/>
      <c r="AB701" s="186"/>
      <c r="AC701" s="295"/>
      <c r="AD701" s="186"/>
      <c r="AE701" s="18"/>
      <c r="AF701" s="18"/>
      <c r="AG701" s="41"/>
      <c r="AH701" s="13"/>
      <c r="AM701" s="21"/>
      <c r="AN701" s="295"/>
      <c r="AV701" s="22"/>
      <c r="AW701" s="21"/>
      <c r="AX701" s="21"/>
      <c r="BB701" s="186"/>
      <c r="BC701" s="186"/>
      <c r="BD701" s="186"/>
      <c r="BE701" s="186"/>
      <c r="BI701" s="21"/>
      <c r="BR701" s="186"/>
      <c r="BS701" s="186"/>
      <c r="BT701" s="186"/>
      <c r="BU701" s="186"/>
      <c r="BV701" s="21"/>
      <c r="BW701" s="23"/>
      <c r="BX701" s="21"/>
      <c r="BY701" s="44"/>
      <c r="BZ701" s="23"/>
      <c r="CE701" s="186"/>
      <c r="CF701" s="186"/>
      <c r="CG701" s="186"/>
      <c r="CH701" s="186"/>
    </row>
    <row r="702" spans="1:86" s="16" customFormat="1" x14ac:dyDescent="0.2">
      <c r="A702" s="21"/>
      <c r="B702" s="19"/>
      <c r="E702" s="21"/>
      <c r="M702" s="186"/>
      <c r="S702" s="18"/>
      <c r="T702" s="17"/>
      <c r="U702" s="18"/>
      <c r="V702" s="30"/>
      <c r="W702" s="30"/>
      <c r="X702" s="18"/>
      <c r="Y702" s="18"/>
      <c r="Z702" s="18"/>
      <c r="AA702" s="186"/>
      <c r="AB702" s="186"/>
      <c r="AC702" s="295"/>
      <c r="AD702" s="186"/>
      <c r="AE702" s="18"/>
      <c r="AF702" s="18"/>
      <c r="AG702" s="41"/>
      <c r="AH702" s="13"/>
      <c r="AM702" s="21"/>
      <c r="AN702" s="295"/>
      <c r="AV702" s="22"/>
      <c r="AW702" s="21"/>
      <c r="AX702" s="21"/>
      <c r="BB702" s="186"/>
      <c r="BC702" s="186"/>
      <c r="BD702" s="186"/>
      <c r="BE702" s="186"/>
      <c r="BI702" s="21"/>
      <c r="BR702" s="186"/>
      <c r="BS702" s="186"/>
      <c r="BT702" s="186"/>
      <c r="BU702" s="186"/>
      <c r="BV702" s="21"/>
      <c r="BW702" s="23"/>
      <c r="BX702" s="21"/>
      <c r="BY702" s="44"/>
      <c r="BZ702" s="23"/>
      <c r="CE702" s="186"/>
      <c r="CF702" s="186"/>
      <c r="CG702" s="186"/>
      <c r="CH702" s="186"/>
    </row>
    <row r="703" spans="1:86" s="16" customFormat="1" x14ac:dyDescent="0.2">
      <c r="A703" s="21"/>
      <c r="B703" s="19"/>
      <c r="E703" s="21"/>
      <c r="M703" s="186"/>
      <c r="S703" s="18"/>
      <c r="T703" s="17"/>
      <c r="U703" s="18"/>
      <c r="V703" s="30"/>
      <c r="W703" s="30"/>
      <c r="X703" s="18"/>
      <c r="Y703" s="18"/>
      <c r="Z703" s="18"/>
      <c r="AA703" s="186"/>
      <c r="AB703" s="186"/>
      <c r="AC703" s="295"/>
      <c r="AD703" s="186"/>
      <c r="AE703" s="18"/>
      <c r="AF703" s="18"/>
      <c r="AG703" s="41"/>
      <c r="AH703" s="13"/>
      <c r="AM703" s="21"/>
      <c r="AN703" s="295"/>
      <c r="AV703" s="22"/>
      <c r="AW703" s="21"/>
      <c r="AX703" s="21"/>
      <c r="BB703" s="186"/>
      <c r="BC703" s="186"/>
      <c r="BD703" s="186"/>
      <c r="BE703" s="186"/>
      <c r="BI703" s="21"/>
      <c r="BR703" s="186"/>
      <c r="BS703" s="186"/>
      <c r="BT703" s="186"/>
      <c r="BU703" s="186"/>
      <c r="BV703" s="21"/>
      <c r="BW703" s="23"/>
      <c r="BX703" s="21"/>
      <c r="BY703" s="44"/>
      <c r="BZ703" s="23"/>
      <c r="CE703" s="186"/>
      <c r="CF703" s="186"/>
      <c r="CG703" s="186"/>
      <c r="CH703" s="186"/>
    </row>
    <row r="704" spans="1:86" s="16" customFormat="1" x14ac:dyDescent="0.2">
      <c r="A704" s="21"/>
      <c r="B704" s="19"/>
      <c r="E704" s="21"/>
      <c r="M704" s="186"/>
      <c r="S704" s="18"/>
      <c r="T704" s="17"/>
      <c r="U704" s="18"/>
      <c r="V704" s="30"/>
      <c r="W704" s="30"/>
      <c r="X704" s="18"/>
      <c r="Y704" s="18"/>
      <c r="Z704" s="18"/>
      <c r="AA704" s="186"/>
      <c r="AB704" s="186"/>
      <c r="AC704" s="295"/>
      <c r="AD704" s="186"/>
      <c r="AE704" s="18"/>
      <c r="AF704" s="18"/>
      <c r="AG704" s="41"/>
      <c r="AH704" s="13"/>
      <c r="AM704" s="21"/>
      <c r="AN704" s="295"/>
      <c r="AV704" s="22"/>
      <c r="AW704" s="21"/>
      <c r="AX704" s="21"/>
      <c r="BB704" s="186"/>
      <c r="BC704" s="186"/>
      <c r="BD704" s="186"/>
      <c r="BE704" s="186"/>
      <c r="BI704" s="21"/>
      <c r="BR704" s="186"/>
      <c r="BS704" s="186"/>
      <c r="BT704" s="186"/>
      <c r="BU704" s="186"/>
      <c r="BV704" s="21"/>
      <c r="BW704" s="23"/>
      <c r="BX704" s="21"/>
      <c r="BY704" s="44"/>
      <c r="BZ704" s="23"/>
      <c r="CE704" s="186"/>
      <c r="CF704" s="186"/>
      <c r="CG704" s="186"/>
      <c r="CH704" s="186"/>
    </row>
    <row r="705" spans="1:86" s="16" customFormat="1" x14ac:dyDescent="0.2">
      <c r="A705" s="21"/>
      <c r="B705" s="19"/>
      <c r="E705" s="21"/>
      <c r="M705" s="186"/>
      <c r="S705" s="18"/>
      <c r="T705" s="17"/>
      <c r="U705" s="18"/>
      <c r="V705" s="30"/>
      <c r="W705" s="30"/>
      <c r="X705" s="18"/>
      <c r="Y705" s="18"/>
      <c r="Z705" s="18"/>
      <c r="AA705" s="186"/>
      <c r="AB705" s="186"/>
      <c r="AC705" s="295"/>
      <c r="AD705" s="186"/>
      <c r="AE705" s="18"/>
      <c r="AF705" s="18"/>
      <c r="AG705" s="41"/>
      <c r="AH705" s="13"/>
      <c r="AM705" s="21"/>
      <c r="AN705" s="295"/>
      <c r="AV705" s="22"/>
      <c r="AW705" s="21"/>
      <c r="AX705" s="21"/>
      <c r="BB705" s="186"/>
      <c r="BC705" s="186"/>
      <c r="BD705" s="186"/>
      <c r="BE705" s="186"/>
      <c r="BI705" s="21"/>
      <c r="BR705" s="186"/>
      <c r="BS705" s="186"/>
      <c r="BT705" s="186"/>
      <c r="BU705" s="186"/>
      <c r="BV705" s="21"/>
      <c r="BW705" s="23"/>
      <c r="BX705" s="21"/>
      <c r="BY705" s="44"/>
      <c r="BZ705" s="23"/>
      <c r="CE705" s="186"/>
      <c r="CF705" s="186"/>
      <c r="CG705" s="186"/>
      <c r="CH705" s="186"/>
    </row>
    <row r="706" spans="1:86" s="16" customFormat="1" x14ac:dyDescent="0.2">
      <c r="A706" s="21"/>
      <c r="B706" s="19"/>
      <c r="E706" s="21"/>
      <c r="M706" s="186"/>
      <c r="S706" s="18"/>
      <c r="T706" s="17"/>
      <c r="U706" s="18"/>
      <c r="V706" s="30"/>
      <c r="W706" s="30"/>
      <c r="X706" s="18"/>
      <c r="Y706" s="18"/>
      <c r="Z706" s="18"/>
      <c r="AA706" s="186"/>
      <c r="AB706" s="186"/>
      <c r="AC706" s="295"/>
      <c r="AD706" s="186"/>
      <c r="AE706" s="18"/>
      <c r="AF706" s="18"/>
      <c r="AG706" s="41"/>
      <c r="AH706" s="13"/>
      <c r="AM706" s="21"/>
      <c r="AN706" s="295"/>
      <c r="AV706" s="22"/>
      <c r="AW706" s="21"/>
      <c r="AX706" s="21"/>
      <c r="BB706" s="186"/>
      <c r="BC706" s="186"/>
      <c r="BD706" s="186"/>
      <c r="BE706" s="186"/>
      <c r="BI706" s="21"/>
      <c r="BR706" s="186"/>
      <c r="BS706" s="186"/>
      <c r="BT706" s="186"/>
      <c r="BU706" s="186"/>
      <c r="BV706" s="21"/>
      <c r="BW706" s="23"/>
      <c r="BX706" s="21"/>
      <c r="BY706" s="44"/>
      <c r="BZ706" s="23"/>
      <c r="CE706" s="186"/>
      <c r="CF706" s="186"/>
      <c r="CG706" s="186"/>
      <c r="CH706" s="186"/>
    </row>
    <row r="707" spans="1:86" s="16" customFormat="1" x14ac:dyDescent="0.2">
      <c r="A707" s="21"/>
      <c r="B707" s="19"/>
      <c r="E707" s="21"/>
      <c r="M707" s="186"/>
      <c r="S707" s="18"/>
      <c r="T707" s="17"/>
      <c r="U707" s="18"/>
      <c r="V707" s="30"/>
      <c r="W707" s="30"/>
      <c r="X707" s="18"/>
      <c r="Y707" s="18"/>
      <c r="Z707" s="18"/>
      <c r="AA707" s="186"/>
      <c r="AB707" s="186"/>
      <c r="AC707" s="295"/>
      <c r="AD707" s="186"/>
      <c r="AE707" s="18"/>
      <c r="AF707" s="18"/>
      <c r="AG707" s="41"/>
      <c r="AH707" s="13"/>
      <c r="AM707" s="21"/>
      <c r="AN707" s="295"/>
      <c r="AV707" s="22"/>
      <c r="AW707" s="21"/>
      <c r="AX707" s="21"/>
      <c r="BB707" s="186"/>
      <c r="BC707" s="186"/>
      <c r="BD707" s="186"/>
      <c r="BE707" s="186"/>
      <c r="BI707" s="21"/>
      <c r="BR707" s="186"/>
      <c r="BS707" s="186"/>
      <c r="BT707" s="186"/>
      <c r="BU707" s="186"/>
      <c r="BV707" s="21"/>
      <c r="BW707" s="23"/>
      <c r="BX707" s="21"/>
      <c r="BY707" s="44"/>
      <c r="BZ707" s="23"/>
      <c r="CE707" s="186"/>
      <c r="CF707" s="186"/>
      <c r="CG707" s="186"/>
      <c r="CH707" s="186"/>
    </row>
    <row r="708" spans="1:86" s="16" customFormat="1" x14ac:dyDescent="0.2">
      <c r="A708" s="21"/>
      <c r="B708" s="19"/>
      <c r="E708" s="21"/>
      <c r="M708" s="186"/>
      <c r="S708" s="18"/>
      <c r="T708" s="17"/>
      <c r="U708" s="18"/>
      <c r="V708" s="30"/>
      <c r="W708" s="30"/>
      <c r="X708" s="18"/>
      <c r="Y708" s="18"/>
      <c r="Z708" s="18"/>
      <c r="AA708" s="186"/>
      <c r="AB708" s="186"/>
      <c r="AC708" s="295"/>
      <c r="AD708" s="186"/>
      <c r="AE708" s="18"/>
      <c r="AF708" s="18"/>
      <c r="AG708" s="41"/>
      <c r="AH708" s="13"/>
      <c r="AM708" s="21"/>
      <c r="AN708" s="295"/>
      <c r="AV708" s="22"/>
      <c r="AW708" s="21"/>
      <c r="AX708" s="21"/>
      <c r="BB708" s="186"/>
      <c r="BC708" s="186"/>
      <c r="BD708" s="186"/>
      <c r="BE708" s="186"/>
      <c r="BI708" s="21"/>
      <c r="BR708" s="186"/>
      <c r="BS708" s="186"/>
      <c r="BT708" s="186"/>
      <c r="BU708" s="186"/>
      <c r="BV708" s="21"/>
      <c r="BW708" s="23"/>
      <c r="BX708" s="21"/>
      <c r="BY708" s="44"/>
      <c r="BZ708" s="23"/>
      <c r="CE708" s="186"/>
      <c r="CF708" s="186"/>
      <c r="CG708" s="186"/>
      <c r="CH708" s="186"/>
    </row>
    <row r="709" spans="1:86" s="16" customFormat="1" x14ac:dyDescent="0.2">
      <c r="A709" s="21"/>
      <c r="B709" s="19"/>
      <c r="E709" s="21"/>
      <c r="M709" s="186"/>
      <c r="S709" s="18"/>
      <c r="T709" s="17"/>
      <c r="U709" s="18"/>
      <c r="V709" s="30"/>
      <c r="W709" s="30"/>
      <c r="X709" s="18"/>
      <c r="Y709" s="18"/>
      <c r="Z709" s="18"/>
      <c r="AA709" s="186"/>
      <c r="AB709" s="186"/>
      <c r="AC709" s="295"/>
      <c r="AD709" s="186"/>
      <c r="AE709" s="18"/>
      <c r="AF709" s="18"/>
      <c r="AG709" s="41"/>
      <c r="AH709" s="13"/>
      <c r="AM709" s="21"/>
      <c r="AN709" s="295"/>
      <c r="AV709" s="22"/>
      <c r="AW709" s="21"/>
      <c r="AX709" s="21"/>
      <c r="BB709" s="186"/>
      <c r="BC709" s="186"/>
      <c r="BD709" s="186"/>
      <c r="BE709" s="186"/>
      <c r="BI709" s="21"/>
      <c r="BR709" s="186"/>
      <c r="BS709" s="186"/>
      <c r="BT709" s="186"/>
      <c r="BU709" s="186"/>
      <c r="BV709" s="21"/>
      <c r="BW709" s="23"/>
      <c r="BX709" s="21"/>
      <c r="BY709" s="44"/>
      <c r="BZ709" s="23"/>
      <c r="CE709" s="186"/>
      <c r="CF709" s="186"/>
      <c r="CG709" s="186"/>
      <c r="CH709" s="186"/>
    </row>
    <row r="710" spans="1:86" s="16" customFormat="1" x14ac:dyDescent="0.2">
      <c r="A710" s="21"/>
      <c r="B710" s="19"/>
      <c r="E710" s="21"/>
      <c r="M710" s="186"/>
      <c r="S710" s="18"/>
      <c r="T710" s="17"/>
      <c r="U710" s="18"/>
      <c r="V710" s="30"/>
      <c r="W710" s="30"/>
      <c r="X710" s="18"/>
      <c r="Y710" s="18"/>
      <c r="Z710" s="18"/>
      <c r="AA710" s="186"/>
      <c r="AB710" s="186"/>
      <c r="AC710" s="295"/>
      <c r="AD710" s="186"/>
      <c r="AE710" s="18"/>
      <c r="AF710" s="18"/>
      <c r="AG710" s="41"/>
      <c r="AH710" s="13"/>
      <c r="AM710" s="21"/>
      <c r="AN710" s="295"/>
      <c r="AV710" s="22"/>
      <c r="AW710" s="21"/>
      <c r="AX710" s="21"/>
      <c r="BB710" s="186"/>
      <c r="BC710" s="186"/>
      <c r="BD710" s="186"/>
      <c r="BE710" s="186"/>
      <c r="BI710" s="21"/>
      <c r="BR710" s="186"/>
      <c r="BS710" s="186"/>
      <c r="BT710" s="186"/>
      <c r="BU710" s="186"/>
      <c r="BV710" s="21"/>
      <c r="BW710" s="23"/>
      <c r="BX710" s="21"/>
      <c r="BY710" s="44"/>
      <c r="BZ710" s="23"/>
      <c r="CE710" s="186"/>
      <c r="CF710" s="186"/>
      <c r="CG710" s="186"/>
      <c r="CH710" s="186"/>
    </row>
    <row r="711" spans="1:86" s="16" customFormat="1" x14ac:dyDescent="0.2">
      <c r="A711" s="21"/>
      <c r="B711" s="19"/>
      <c r="E711" s="21"/>
      <c r="M711" s="186"/>
      <c r="S711" s="18"/>
      <c r="T711" s="17"/>
      <c r="U711" s="18"/>
      <c r="V711" s="30"/>
      <c r="W711" s="30"/>
      <c r="X711" s="18"/>
      <c r="Y711" s="18"/>
      <c r="Z711" s="18"/>
      <c r="AA711" s="186"/>
      <c r="AB711" s="186"/>
      <c r="AC711" s="295"/>
      <c r="AD711" s="186"/>
      <c r="AE711" s="18"/>
      <c r="AF711" s="18"/>
      <c r="AG711" s="41"/>
      <c r="AH711" s="13"/>
      <c r="AM711" s="21"/>
      <c r="AN711" s="295"/>
      <c r="AV711" s="22"/>
      <c r="AW711" s="21"/>
      <c r="AX711" s="21"/>
      <c r="BB711" s="186"/>
      <c r="BC711" s="186"/>
      <c r="BD711" s="186"/>
      <c r="BE711" s="186"/>
      <c r="BI711" s="21"/>
      <c r="BR711" s="186"/>
      <c r="BS711" s="186"/>
      <c r="BT711" s="186"/>
      <c r="BU711" s="186"/>
      <c r="BV711" s="21"/>
      <c r="BW711" s="23"/>
      <c r="BX711" s="21"/>
      <c r="BY711" s="44"/>
      <c r="BZ711" s="23"/>
      <c r="CE711" s="186"/>
      <c r="CF711" s="186"/>
      <c r="CG711" s="186"/>
      <c r="CH711" s="186"/>
    </row>
    <row r="712" spans="1:86" s="16" customFormat="1" x14ac:dyDescent="0.2">
      <c r="A712" s="21"/>
      <c r="B712" s="19"/>
      <c r="E712" s="21"/>
      <c r="M712" s="186"/>
      <c r="S712" s="18"/>
      <c r="T712" s="17"/>
      <c r="U712" s="18"/>
      <c r="V712" s="30"/>
      <c r="W712" s="30"/>
      <c r="X712" s="18"/>
      <c r="Y712" s="18"/>
      <c r="Z712" s="18"/>
      <c r="AA712" s="186"/>
      <c r="AB712" s="186"/>
      <c r="AC712" s="295"/>
      <c r="AD712" s="186"/>
      <c r="AE712" s="18"/>
      <c r="AF712" s="18"/>
      <c r="AG712" s="41"/>
      <c r="AH712" s="13"/>
      <c r="AM712" s="21"/>
      <c r="AN712" s="295"/>
      <c r="AV712" s="22"/>
      <c r="AW712" s="21"/>
      <c r="AX712" s="21"/>
      <c r="BB712" s="186"/>
      <c r="BC712" s="186"/>
      <c r="BD712" s="186"/>
      <c r="BE712" s="186"/>
      <c r="BI712" s="21"/>
      <c r="BR712" s="186"/>
      <c r="BS712" s="186"/>
      <c r="BT712" s="186"/>
      <c r="BU712" s="186"/>
      <c r="BV712" s="21"/>
      <c r="BW712" s="23"/>
      <c r="BX712" s="21"/>
      <c r="BY712" s="44"/>
      <c r="BZ712" s="23"/>
      <c r="CE712" s="186"/>
      <c r="CF712" s="186"/>
      <c r="CG712" s="186"/>
      <c r="CH712" s="186"/>
    </row>
    <row r="713" spans="1:86" s="16" customFormat="1" x14ac:dyDescent="0.2">
      <c r="A713" s="21"/>
      <c r="B713" s="19"/>
      <c r="E713" s="21"/>
      <c r="M713" s="186"/>
      <c r="S713" s="18"/>
      <c r="T713" s="17"/>
      <c r="U713" s="18"/>
      <c r="V713" s="30"/>
      <c r="W713" s="30"/>
      <c r="X713" s="18"/>
      <c r="Y713" s="18"/>
      <c r="Z713" s="18"/>
      <c r="AA713" s="186"/>
      <c r="AB713" s="186"/>
      <c r="AC713" s="295"/>
      <c r="AD713" s="186"/>
      <c r="AE713" s="18"/>
      <c r="AF713" s="18"/>
      <c r="AG713" s="41"/>
      <c r="AH713" s="13"/>
      <c r="AM713" s="21"/>
      <c r="AN713" s="295"/>
      <c r="AV713" s="22"/>
      <c r="AW713" s="21"/>
      <c r="AX713" s="21"/>
      <c r="BB713" s="186"/>
      <c r="BC713" s="186"/>
      <c r="BD713" s="186"/>
      <c r="BE713" s="186"/>
      <c r="BI713" s="21"/>
      <c r="BR713" s="186"/>
      <c r="BS713" s="186"/>
      <c r="BT713" s="186"/>
      <c r="BU713" s="186"/>
      <c r="BV713" s="21"/>
      <c r="BW713" s="23"/>
      <c r="BX713" s="21"/>
      <c r="BY713" s="44"/>
      <c r="BZ713" s="23"/>
      <c r="CE713" s="186"/>
      <c r="CF713" s="186"/>
      <c r="CG713" s="186"/>
      <c r="CH713" s="186"/>
    </row>
    <row r="714" spans="1:86" s="16" customFormat="1" x14ac:dyDescent="0.2">
      <c r="A714" s="21"/>
      <c r="B714" s="19"/>
      <c r="E714" s="21"/>
      <c r="M714" s="186"/>
      <c r="S714" s="18"/>
      <c r="T714" s="17"/>
      <c r="U714" s="18"/>
      <c r="V714" s="30"/>
      <c r="W714" s="30"/>
      <c r="X714" s="18"/>
      <c r="Y714" s="18"/>
      <c r="Z714" s="18"/>
      <c r="AA714" s="186"/>
      <c r="AB714" s="186"/>
      <c r="AC714" s="295"/>
      <c r="AD714" s="186"/>
      <c r="AE714" s="18"/>
      <c r="AF714" s="18"/>
      <c r="AG714" s="41"/>
      <c r="AH714" s="13"/>
      <c r="AM714" s="21"/>
      <c r="AN714" s="295"/>
      <c r="AV714" s="22"/>
      <c r="AW714" s="21"/>
      <c r="AX714" s="21"/>
      <c r="BB714" s="186"/>
      <c r="BC714" s="186"/>
      <c r="BD714" s="186"/>
      <c r="BE714" s="186"/>
      <c r="BI714" s="21"/>
      <c r="BR714" s="186"/>
      <c r="BS714" s="186"/>
      <c r="BT714" s="186"/>
      <c r="BU714" s="186"/>
      <c r="BV714" s="21"/>
      <c r="BW714" s="23"/>
      <c r="BX714" s="21"/>
      <c r="BY714" s="44"/>
      <c r="BZ714" s="23"/>
      <c r="CE714" s="186"/>
      <c r="CF714" s="186"/>
      <c r="CG714" s="186"/>
      <c r="CH714" s="186"/>
    </row>
    <row r="715" spans="1:86" s="16" customFormat="1" x14ac:dyDescent="0.2">
      <c r="A715" s="21"/>
      <c r="B715" s="19"/>
      <c r="E715" s="21"/>
      <c r="M715" s="186"/>
      <c r="S715" s="18"/>
      <c r="T715" s="17"/>
      <c r="U715" s="18"/>
      <c r="V715" s="30"/>
      <c r="W715" s="30"/>
      <c r="X715" s="18"/>
      <c r="Y715" s="18"/>
      <c r="Z715" s="18"/>
      <c r="AA715" s="186"/>
      <c r="AB715" s="186"/>
      <c r="AC715" s="295"/>
      <c r="AD715" s="186"/>
      <c r="AE715" s="18"/>
      <c r="AF715" s="18"/>
      <c r="AG715" s="41"/>
      <c r="AH715" s="13"/>
      <c r="AM715" s="21"/>
      <c r="AN715" s="295"/>
      <c r="AV715" s="22"/>
      <c r="AW715" s="21"/>
      <c r="AX715" s="21"/>
      <c r="BB715" s="186"/>
      <c r="BC715" s="186"/>
      <c r="BD715" s="186"/>
      <c r="BE715" s="186"/>
      <c r="BI715" s="21"/>
      <c r="BR715" s="186"/>
      <c r="BS715" s="186"/>
      <c r="BT715" s="186"/>
      <c r="BU715" s="186"/>
      <c r="BV715" s="21"/>
      <c r="BW715" s="23"/>
      <c r="BX715" s="21"/>
      <c r="BY715" s="44"/>
      <c r="BZ715" s="23"/>
      <c r="CE715" s="186"/>
      <c r="CF715" s="186"/>
      <c r="CG715" s="186"/>
      <c r="CH715" s="186"/>
    </row>
    <row r="716" spans="1:86" s="16" customFormat="1" x14ac:dyDescent="0.2">
      <c r="A716" s="21"/>
      <c r="B716" s="19"/>
      <c r="E716" s="21"/>
      <c r="M716" s="186"/>
      <c r="S716" s="18"/>
      <c r="T716" s="17"/>
      <c r="U716" s="18"/>
      <c r="V716" s="30"/>
      <c r="W716" s="30"/>
      <c r="X716" s="18"/>
      <c r="Y716" s="18"/>
      <c r="Z716" s="18"/>
      <c r="AA716" s="186"/>
      <c r="AB716" s="186"/>
      <c r="AC716" s="295"/>
      <c r="AD716" s="186"/>
      <c r="AE716" s="18"/>
      <c r="AF716" s="18"/>
      <c r="AG716" s="41"/>
      <c r="AH716" s="13"/>
      <c r="AM716" s="21"/>
      <c r="AN716" s="295"/>
      <c r="AV716" s="22"/>
      <c r="AW716" s="21"/>
      <c r="AX716" s="21"/>
      <c r="BB716" s="186"/>
      <c r="BC716" s="186"/>
      <c r="BD716" s="186"/>
      <c r="BE716" s="186"/>
      <c r="BI716" s="21"/>
      <c r="BR716" s="186"/>
      <c r="BS716" s="186"/>
      <c r="BT716" s="186"/>
      <c r="BU716" s="186"/>
      <c r="BV716" s="21"/>
      <c r="BW716" s="23"/>
      <c r="BX716" s="21"/>
      <c r="BY716" s="44"/>
      <c r="BZ716" s="23"/>
      <c r="CE716" s="186"/>
      <c r="CF716" s="186"/>
      <c r="CG716" s="186"/>
      <c r="CH716" s="186"/>
    </row>
    <row r="717" spans="1:86" s="16" customFormat="1" x14ac:dyDescent="0.2">
      <c r="A717" s="21"/>
      <c r="B717" s="19"/>
      <c r="E717" s="21"/>
      <c r="M717" s="186"/>
      <c r="S717" s="18"/>
      <c r="T717" s="17"/>
      <c r="U717" s="18"/>
      <c r="V717" s="30"/>
      <c r="W717" s="30"/>
      <c r="X717" s="18"/>
      <c r="Y717" s="18"/>
      <c r="Z717" s="18"/>
      <c r="AA717" s="186"/>
      <c r="AB717" s="186"/>
      <c r="AC717" s="295"/>
      <c r="AD717" s="186"/>
      <c r="AE717" s="18"/>
      <c r="AF717" s="18"/>
      <c r="AG717" s="41"/>
      <c r="AH717" s="13"/>
      <c r="AM717" s="21"/>
      <c r="AN717" s="295"/>
      <c r="AV717" s="22"/>
      <c r="AW717" s="21"/>
      <c r="AX717" s="21"/>
      <c r="BB717" s="186"/>
      <c r="BC717" s="186"/>
      <c r="BD717" s="186"/>
      <c r="BE717" s="186"/>
      <c r="BI717" s="21"/>
      <c r="BR717" s="186"/>
      <c r="BS717" s="186"/>
      <c r="BT717" s="186"/>
      <c r="BU717" s="186"/>
      <c r="BV717" s="21"/>
      <c r="BW717" s="23"/>
      <c r="BX717" s="21"/>
      <c r="BY717" s="44"/>
      <c r="BZ717" s="23"/>
      <c r="CE717" s="186"/>
      <c r="CF717" s="186"/>
      <c r="CG717" s="186"/>
      <c r="CH717" s="186"/>
    </row>
    <row r="718" spans="1:86" s="16" customFormat="1" x14ac:dyDescent="0.2">
      <c r="A718" s="21"/>
      <c r="B718" s="19"/>
      <c r="E718" s="21"/>
      <c r="M718" s="186"/>
      <c r="S718" s="18"/>
      <c r="T718" s="17"/>
      <c r="U718" s="18"/>
      <c r="V718" s="30"/>
      <c r="W718" s="30"/>
      <c r="X718" s="18"/>
      <c r="Y718" s="18"/>
      <c r="Z718" s="18"/>
      <c r="AA718" s="186"/>
      <c r="AB718" s="186"/>
      <c r="AC718" s="295"/>
      <c r="AD718" s="186"/>
      <c r="AE718" s="18"/>
      <c r="AF718" s="18"/>
      <c r="AG718" s="41"/>
      <c r="AH718" s="13"/>
      <c r="AM718" s="21"/>
      <c r="AN718" s="295"/>
      <c r="AV718" s="22"/>
      <c r="AW718" s="21"/>
      <c r="AX718" s="21"/>
      <c r="BB718" s="186"/>
      <c r="BC718" s="186"/>
      <c r="BD718" s="186"/>
      <c r="BE718" s="186"/>
      <c r="BI718" s="21"/>
      <c r="BR718" s="186"/>
      <c r="BS718" s="186"/>
      <c r="BT718" s="186"/>
      <c r="BU718" s="186"/>
      <c r="BV718" s="21"/>
      <c r="BW718" s="23"/>
      <c r="BX718" s="21"/>
      <c r="BY718" s="44"/>
      <c r="BZ718" s="23"/>
      <c r="CE718" s="186"/>
      <c r="CF718" s="186"/>
      <c r="CG718" s="186"/>
      <c r="CH718" s="186"/>
    </row>
    <row r="719" spans="1:86" s="16" customFormat="1" x14ac:dyDescent="0.2">
      <c r="A719" s="21"/>
      <c r="B719" s="19"/>
      <c r="E719" s="21"/>
      <c r="M719" s="186"/>
      <c r="S719" s="18"/>
      <c r="T719" s="17"/>
      <c r="U719" s="18"/>
      <c r="V719" s="30"/>
      <c r="W719" s="30"/>
      <c r="X719" s="18"/>
      <c r="Y719" s="18"/>
      <c r="Z719" s="18"/>
      <c r="AA719" s="186"/>
      <c r="AB719" s="186"/>
      <c r="AC719" s="295"/>
      <c r="AD719" s="186"/>
      <c r="AE719" s="18"/>
      <c r="AF719" s="18"/>
      <c r="AG719" s="41"/>
      <c r="AH719" s="13"/>
      <c r="AM719" s="21"/>
      <c r="AN719" s="295"/>
      <c r="AV719" s="22"/>
      <c r="AW719" s="21"/>
      <c r="AX719" s="21"/>
      <c r="BB719" s="186"/>
      <c r="BC719" s="186"/>
      <c r="BD719" s="186"/>
      <c r="BE719" s="186"/>
      <c r="BI719" s="21"/>
      <c r="BR719" s="186"/>
      <c r="BS719" s="186"/>
      <c r="BT719" s="186"/>
      <c r="BU719" s="186"/>
      <c r="BV719" s="21"/>
      <c r="BW719" s="23"/>
      <c r="BX719" s="21"/>
      <c r="BY719" s="44"/>
      <c r="BZ719" s="23"/>
      <c r="CE719" s="186"/>
      <c r="CF719" s="186"/>
      <c r="CG719" s="186"/>
      <c r="CH719" s="186"/>
    </row>
    <row r="720" spans="1:86" s="16" customFormat="1" x14ac:dyDescent="0.2">
      <c r="A720" s="21"/>
      <c r="B720" s="19"/>
      <c r="E720" s="21"/>
      <c r="M720" s="186"/>
      <c r="S720" s="18"/>
      <c r="T720" s="17"/>
      <c r="U720" s="18"/>
      <c r="V720" s="30"/>
      <c r="W720" s="30"/>
      <c r="X720" s="18"/>
      <c r="Y720" s="18"/>
      <c r="Z720" s="18"/>
      <c r="AA720" s="186"/>
      <c r="AB720" s="186"/>
      <c r="AC720" s="295"/>
      <c r="AD720" s="186"/>
      <c r="AE720" s="18"/>
      <c r="AF720" s="18"/>
      <c r="AG720" s="41"/>
      <c r="AH720" s="13"/>
      <c r="AM720" s="21"/>
      <c r="AN720" s="295"/>
      <c r="AV720" s="22"/>
      <c r="AW720" s="21"/>
      <c r="AX720" s="21"/>
      <c r="BB720" s="186"/>
      <c r="BC720" s="186"/>
      <c r="BD720" s="186"/>
      <c r="BE720" s="186"/>
      <c r="BI720" s="21"/>
      <c r="BR720" s="186"/>
      <c r="BS720" s="186"/>
      <c r="BT720" s="186"/>
      <c r="BU720" s="186"/>
      <c r="BV720" s="21"/>
      <c r="BW720" s="23"/>
      <c r="BX720" s="21"/>
      <c r="BY720" s="44"/>
      <c r="BZ720" s="23"/>
      <c r="CE720" s="186"/>
      <c r="CF720" s="186"/>
      <c r="CG720" s="186"/>
      <c r="CH720" s="186"/>
    </row>
    <row r="721" spans="1:86" s="16" customFormat="1" x14ac:dyDescent="0.2">
      <c r="A721" s="21"/>
      <c r="B721" s="19"/>
      <c r="E721" s="21"/>
      <c r="M721" s="186"/>
      <c r="S721" s="18"/>
      <c r="T721" s="17"/>
      <c r="U721" s="18"/>
      <c r="V721" s="30"/>
      <c r="W721" s="30"/>
      <c r="X721" s="18"/>
      <c r="Y721" s="18"/>
      <c r="Z721" s="18"/>
      <c r="AA721" s="186"/>
      <c r="AB721" s="186"/>
      <c r="AC721" s="295"/>
      <c r="AD721" s="186"/>
      <c r="AE721" s="18"/>
      <c r="AF721" s="18"/>
      <c r="AG721" s="41"/>
      <c r="AH721" s="13"/>
      <c r="AM721" s="21"/>
      <c r="AN721" s="295"/>
      <c r="AV721" s="22"/>
      <c r="AW721" s="21"/>
      <c r="AX721" s="21"/>
      <c r="BB721" s="186"/>
      <c r="BC721" s="186"/>
      <c r="BD721" s="186"/>
      <c r="BE721" s="186"/>
      <c r="BI721" s="21"/>
      <c r="BR721" s="186"/>
      <c r="BS721" s="186"/>
      <c r="BT721" s="186"/>
      <c r="BU721" s="186"/>
      <c r="BV721" s="21"/>
      <c r="BW721" s="23"/>
      <c r="BX721" s="21"/>
      <c r="BY721" s="44"/>
      <c r="BZ721" s="23"/>
      <c r="CE721" s="186"/>
      <c r="CF721" s="186"/>
      <c r="CG721" s="186"/>
      <c r="CH721" s="186"/>
    </row>
    <row r="722" spans="1:86" s="16" customFormat="1" x14ac:dyDescent="0.2">
      <c r="A722" s="21"/>
      <c r="B722" s="19"/>
      <c r="E722" s="21"/>
      <c r="M722" s="186"/>
      <c r="S722" s="18"/>
      <c r="T722" s="17"/>
      <c r="U722" s="18"/>
      <c r="V722" s="30"/>
      <c r="W722" s="30"/>
      <c r="X722" s="18"/>
      <c r="Y722" s="18"/>
      <c r="Z722" s="18"/>
      <c r="AA722" s="186"/>
      <c r="AB722" s="186"/>
      <c r="AC722" s="295"/>
      <c r="AD722" s="186"/>
      <c r="AE722" s="18"/>
      <c r="AF722" s="18"/>
      <c r="AG722" s="41"/>
      <c r="AH722" s="13"/>
      <c r="AM722" s="21"/>
      <c r="AN722" s="295"/>
      <c r="AV722" s="22"/>
      <c r="AW722" s="21"/>
      <c r="AX722" s="21"/>
      <c r="BB722" s="186"/>
      <c r="BC722" s="186"/>
      <c r="BD722" s="186"/>
      <c r="BE722" s="186"/>
      <c r="BI722" s="21"/>
      <c r="BR722" s="186"/>
      <c r="BS722" s="186"/>
      <c r="BT722" s="186"/>
      <c r="BU722" s="186"/>
      <c r="BV722" s="21"/>
      <c r="BW722" s="23"/>
      <c r="BX722" s="21"/>
      <c r="BY722" s="44"/>
      <c r="BZ722" s="23"/>
      <c r="CE722" s="186"/>
      <c r="CF722" s="186"/>
      <c r="CG722" s="186"/>
      <c r="CH722" s="186"/>
    </row>
    <row r="723" spans="1:86" s="16" customFormat="1" x14ac:dyDescent="0.2">
      <c r="A723" s="21"/>
      <c r="B723" s="19"/>
      <c r="E723" s="21"/>
      <c r="M723" s="186"/>
      <c r="S723" s="18"/>
      <c r="T723" s="17"/>
      <c r="U723" s="18"/>
      <c r="V723" s="30"/>
      <c r="W723" s="30"/>
      <c r="X723" s="18"/>
      <c r="Y723" s="18"/>
      <c r="Z723" s="18"/>
      <c r="AA723" s="186"/>
      <c r="AB723" s="186"/>
      <c r="AC723" s="295"/>
      <c r="AD723" s="186"/>
      <c r="AE723" s="18"/>
      <c r="AF723" s="18"/>
      <c r="AG723" s="41"/>
      <c r="AH723" s="13"/>
      <c r="AM723" s="21"/>
      <c r="AN723" s="295"/>
      <c r="AV723" s="22"/>
      <c r="AW723" s="21"/>
      <c r="AX723" s="21"/>
      <c r="BB723" s="186"/>
      <c r="BC723" s="186"/>
      <c r="BD723" s="186"/>
      <c r="BE723" s="186"/>
      <c r="BI723" s="21"/>
      <c r="BR723" s="186"/>
      <c r="BS723" s="186"/>
      <c r="BT723" s="186"/>
      <c r="BU723" s="186"/>
      <c r="BV723" s="21"/>
      <c r="BW723" s="23"/>
      <c r="BX723" s="21"/>
      <c r="BY723" s="44"/>
      <c r="BZ723" s="23"/>
      <c r="CE723" s="186"/>
      <c r="CF723" s="186"/>
      <c r="CG723" s="186"/>
      <c r="CH723" s="186"/>
    </row>
    <row r="724" spans="1:86" s="16" customFormat="1" x14ac:dyDescent="0.2">
      <c r="A724" s="21"/>
      <c r="B724" s="19"/>
      <c r="E724" s="21"/>
      <c r="M724" s="186"/>
      <c r="S724" s="18"/>
      <c r="T724" s="17"/>
      <c r="U724" s="18"/>
      <c r="V724" s="30"/>
      <c r="W724" s="30"/>
      <c r="X724" s="18"/>
      <c r="Y724" s="18"/>
      <c r="Z724" s="18"/>
      <c r="AA724" s="186"/>
      <c r="AB724" s="186"/>
      <c r="AC724" s="295"/>
      <c r="AD724" s="186"/>
      <c r="AE724" s="18"/>
      <c r="AF724" s="18"/>
      <c r="AG724" s="41"/>
      <c r="AH724" s="13"/>
      <c r="AM724" s="21"/>
      <c r="AN724" s="295"/>
      <c r="AV724" s="22"/>
      <c r="AW724" s="21"/>
      <c r="AX724" s="21"/>
      <c r="BB724" s="186"/>
      <c r="BC724" s="186"/>
      <c r="BD724" s="186"/>
      <c r="BE724" s="186"/>
      <c r="BI724" s="21"/>
      <c r="BR724" s="186"/>
      <c r="BS724" s="186"/>
      <c r="BT724" s="186"/>
      <c r="BU724" s="186"/>
      <c r="BV724" s="21"/>
      <c r="BW724" s="23"/>
      <c r="BX724" s="21"/>
      <c r="BY724" s="44"/>
      <c r="BZ724" s="23"/>
      <c r="CE724" s="186"/>
      <c r="CF724" s="186"/>
      <c r="CG724" s="186"/>
      <c r="CH724" s="186"/>
    </row>
    <row r="725" spans="1:86" s="16" customFormat="1" x14ac:dyDescent="0.2">
      <c r="A725" s="21"/>
      <c r="B725" s="19"/>
      <c r="E725" s="21"/>
      <c r="M725" s="186"/>
      <c r="S725" s="18"/>
      <c r="T725" s="17"/>
      <c r="U725" s="18"/>
      <c r="V725" s="30"/>
      <c r="W725" s="30"/>
      <c r="X725" s="18"/>
      <c r="Y725" s="18"/>
      <c r="Z725" s="18"/>
      <c r="AA725" s="186"/>
      <c r="AB725" s="186"/>
      <c r="AC725" s="295"/>
      <c r="AD725" s="186"/>
      <c r="AE725" s="18"/>
      <c r="AF725" s="18"/>
      <c r="AG725" s="41"/>
      <c r="AH725" s="13"/>
      <c r="AM725" s="21"/>
      <c r="AN725" s="295"/>
      <c r="AV725" s="22"/>
      <c r="AW725" s="21"/>
      <c r="AX725" s="21"/>
      <c r="BB725" s="186"/>
      <c r="BC725" s="186"/>
      <c r="BD725" s="186"/>
      <c r="BE725" s="186"/>
      <c r="BI725" s="21"/>
      <c r="BR725" s="186"/>
      <c r="BS725" s="186"/>
      <c r="BT725" s="186"/>
      <c r="BU725" s="186"/>
      <c r="BV725" s="21"/>
      <c r="BW725" s="23"/>
      <c r="BX725" s="21"/>
      <c r="BY725" s="44"/>
      <c r="BZ725" s="23"/>
      <c r="CE725" s="186"/>
      <c r="CF725" s="186"/>
      <c r="CG725" s="186"/>
      <c r="CH725" s="186"/>
    </row>
    <row r="726" spans="1:86" s="16" customFormat="1" x14ac:dyDescent="0.2">
      <c r="A726" s="21"/>
      <c r="B726" s="19"/>
      <c r="E726" s="21"/>
      <c r="M726" s="186"/>
      <c r="S726" s="18"/>
      <c r="T726" s="17"/>
      <c r="U726" s="18"/>
      <c r="V726" s="30"/>
      <c r="W726" s="30"/>
      <c r="X726" s="18"/>
      <c r="Y726" s="18"/>
      <c r="Z726" s="18"/>
      <c r="AA726" s="186"/>
      <c r="AB726" s="186"/>
      <c r="AC726" s="295"/>
      <c r="AD726" s="186"/>
      <c r="AE726" s="18"/>
      <c r="AF726" s="18"/>
      <c r="AG726" s="41"/>
      <c r="AH726" s="13"/>
      <c r="AM726" s="21"/>
      <c r="AN726" s="295"/>
      <c r="AV726" s="22"/>
      <c r="AW726" s="21"/>
      <c r="AX726" s="21"/>
      <c r="BB726" s="186"/>
      <c r="BC726" s="186"/>
      <c r="BD726" s="186"/>
      <c r="BE726" s="186"/>
      <c r="BI726" s="21"/>
      <c r="BR726" s="186"/>
      <c r="BS726" s="186"/>
      <c r="BT726" s="186"/>
      <c r="BU726" s="186"/>
      <c r="BV726" s="21"/>
      <c r="BW726" s="23"/>
      <c r="BX726" s="21"/>
      <c r="BY726" s="44"/>
      <c r="BZ726" s="23"/>
      <c r="CE726" s="186"/>
      <c r="CF726" s="186"/>
      <c r="CG726" s="186"/>
      <c r="CH726" s="186"/>
    </row>
    <row r="727" spans="1:86" s="16" customFormat="1" x14ac:dyDescent="0.2">
      <c r="A727" s="21"/>
      <c r="B727" s="19"/>
      <c r="E727" s="21"/>
      <c r="M727" s="186"/>
      <c r="S727" s="18"/>
      <c r="T727" s="17"/>
      <c r="U727" s="18"/>
      <c r="V727" s="30"/>
      <c r="W727" s="30"/>
      <c r="X727" s="18"/>
      <c r="Y727" s="18"/>
      <c r="Z727" s="18"/>
      <c r="AA727" s="186"/>
      <c r="AB727" s="186"/>
      <c r="AC727" s="295"/>
      <c r="AD727" s="186"/>
      <c r="AE727" s="18"/>
      <c r="AF727" s="18"/>
      <c r="AG727" s="41"/>
      <c r="AH727" s="13"/>
      <c r="AM727" s="21"/>
      <c r="AN727" s="295"/>
      <c r="AV727" s="22"/>
      <c r="AW727" s="21"/>
      <c r="AX727" s="21"/>
      <c r="BB727" s="186"/>
      <c r="BC727" s="186"/>
      <c r="BD727" s="186"/>
      <c r="BE727" s="186"/>
      <c r="BI727" s="21"/>
      <c r="BR727" s="186"/>
      <c r="BS727" s="186"/>
      <c r="BT727" s="186"/>
      <c r="BU727" s="186"/>
      <c r="BV727" s="21"/>
      <c r="BW727" s="23"/>
      <c r="BX727" s="21"/>
      <c r="BY727" s="44"/>
      <c r="BZ727" s="23"/>
      <c r="CE727" s="186"/>
      <c r="CF727" s="186"/>
      <c r="CG727" s="186"/>
      <c r="CH727" s="186"/>
    </row>
    <row r="728" spans="1:86" s="16" customFormat="1" x14ac:dyDescent="0.2">
      <c r="A728" s="21"/>
      <c r="B728" s="19"/>
      <c r="E728" s="21"/>
      <c r="M728" s="186"/>
      <c r="S728" s="18"/>
      <c r="T728" s="17"/>
      <c r="U728" s="18"/>
      <c r="V728" s="30"/>
      <c r="W728" s="30"/>
      <c r="X728" s="18"/>
      <c r="Y728" s="18"/>
      <c r="Z728" s="18"/>
      <c r="AA728" s="186"/>
      <c r="AB728" s="186"/>
      <c r="AC728" s="295"/>
      <c r="AD728" s="186"/>
      <c r="AE728" s="18"/>
      <c r="AF728" s="18"/>
      <c r="AG728" s="41"/>
      <c r="AH728" s="13"/>
      <c r="AM728" s="21"/>
      <c r="AN728" s="295"/>
      <c r="AV728" s="22"/>
      <c r="AW728" s="21"/>
      <c r="AX728" s="21"/>
      <c r="BB728" s="186"/>
      <c r="BC728" s="186"/>
      <c r="BD728" s="186"/>
      <c r="BE728" s="186"/>
      <c r="BI728" s="21"/>
      <c r="BR728" s="186"/>
      <c r="BS728" s="186"/>
      <c r="BT728" s="186"/>
      <c r="BU728" s="186"/>
      <c r="BV728" s="21"/>
      <c r="BW728" s="23"/>
      <c r="BX728" s="21"/>
      <c r="BY728" s="44"/>
      <c r="BZ728" s="23"/>
      <c r="CE728" s="186"/>
      <c r="CF728" s="186"/>
      <c r="CG728" s="186"/>
      <c r="CH728" s="186"/>
    </row>
    <row r="729" spans="1:86" s="16" customFormat="1" x14ac:dyDescent="0.2">
      <c r="A729" s="21"/>
      <c r="B729" s="19"/>
      <c r="E729" s="21"/>
      <c r="M729" s="186"/>
      <c r="S729" s="18"/>
      <c r="T729" s="17"/>
      <c r="U729" s="18"/>
      <c r="V729" s="30"/>
      <c r="W729" s="30"/>
      <c r="X729" s="18"/>
      <c r="Y729" s="18"/>
      <c r="Z729" s="18"/>
      <c r="AA729" s="186"/>
      <c r="AB729" s="186"/>
      <c r="AC729" s="295"/>
      <c r="AD729" s="186"/>
      <c r="AE729" s="18"/>
      <c r="AF729" s="18"/>
      <c r="AG729" s="41"/>
      <c r="AH729" s="13"/>
      <c r="AM729" s="21"/>
      <c r="AN729" s="295"/>
      <c r="AV729" s="22"/>
      <c r="AW729" s="21"/>
      <c r="AX729" s="21"/>
      <c r="BB729" s="186"/>
      <c r="BC729" s="186"/>
      <c r="BD729" s="186"/>
      <c r="BE729" s="186"/>
      <c r="BI729" s="21"/>
      <c r="BR729" s="186"/>
      <c r="BS729" s="186"/>
      <c r="BT729" s="186"/>
      <c r="BU729" s="186"/>
      <c r="BV729" s="21"/>
      <c r="BW729" s="23"/>
      <c r="BX729" s="21"/>
      <c r="BY729" s="44"/>
      <c r="BZ729" s="23"/>
      <c r="CE729" s="186"/>
      <c r="CF729" s="186"/>
      <c r="CG729" s="186"/>
      <c r="CH729" s="186"/>
    </row>
    <row r="730" spans="1:86" s="16" customFormat="1" x14ac:dyDescent="0.2">
      <c r="A730" s="21"/>
      <c r="B730" s="19"/>
      <c r="E730" s="21"/>
      <c r="M730" s="186"/>
      <c r="S730" s="18"/>
      <c r="T730" s="17"/>
      <c r="U730" s="18"/>
      <c r="V730" s="30"/>
      <c r="W730" s="30"/>
      <c r="X730" s="18"/>
      <c r="Y730" s="18"/>
      <c r="Z730" s="18"/>
      <c r="AA730" s="186"/>
      <c r="AB730" s="186"/>
      <c r="AC730" s="295"/>
      <c r="AD730" s="186"/>
      <c r="AE730" s="18"/>
      <c r="AF730" s="18"/>
      <c r="AG730" s="41"/>
      <c r="AH730" s="13"/>
      <c r="AM730" s="21"/>
      <c r="AN730" s="295"/>
      <c r="AV730" s="22"/>
      <c r="AW730" s="21"/>
      <c r="AX730" s="21"/>
      <c r="BB730" s="186"/>
      <c r="BC730" s="186"/>
      <c r="BD730" s="186"/>
      <c r="BE730" s="186"/>
      <c r="BI730" s="21"/>
      <c r="BR730" s="186"/>
      <c r="BS730" s="186"/>
      <c r="BT730" s="186"/>
      <c r="BU730" s="186"/>
      <c r="BV730" s="21"/>
      <c r="BW730" s="23"/>
      <c r="BX730" s="21"/>
      <c r="BY730" s="44"/>
      <c r="BZ730" s="23"/>
      <c r="CE730" s="186"/>
      <c r="CF730" s="186"/>
      <c r="CG730" s="186"/>
      <c r="CH730" s="186"/>
    </row>
    <row r="731" spans="1:86" s="16" customFormat="1" x14ac:dyDescent="0.2">
      <c r="A731" s="21"/>
      <c r="B731" s="19"/>
      <c r="E731" s="21"/>
      <c r="M731" s="186"/>
      <c r="S731" s="18"/>
      <c r="T731" s="17"/>
      <c r="U731" s="18"/>
      <c r="V731" s="30"/>
      <c r="W731" s="30"/>
      <c r="X731" s="18"/>
      <c r="Y731" s="18"/>
      <c r="Z731" s="18"/>
      <c r="AA731" s="186"/>
      <c r="AB731" s="186"/>
      <c r="AC731" s="295"/>
      <c r="AD731" s="186"/>
      <c r="AE731" s="18"/>
      <c r="AF731" s="18"/>
      <c r="AG731" s="41"/>
      <c r="AH731" s="13"/>
      <c r="AM731" s="21"/>
      <c r="AN731" s="295"/>
      <c r="AV731" s="22"/>
      <c r="AW731" s="21"/>
      <c r="AX731" s="21"/>
      <c r="BB731" s="186"/>
      <c r="BC731" s="186"/>
      <c r="BD731" s="186"/>
      <c r="BE731" s="186"/>
      <c r="BI731" s="21"/>
      <c r="BR731" s="186"/>
      <c r="BS731" s="186"/>
      <c r="BT731" s="186"/>
      <c r="BU731" s="186"/>
      <c r="BV731" s="21"/>
      <c r="BW731" s="23"/>
      <c r="BX731" s="21"/>
      <c r="BY731" s="44"/>
      <c r="BZ731" s="23"/>
      <c r="CE731" s="186"/>
      <c r="CF731" s="186"/>
      <c r="CG731" s="186"/>
      <c r="CH731" s="186"/>
    </row>
    <row r="732" spans="1:86" s="16" customFormat="1" x14ac:dyDescent="0.2">
      <c r="A732" s="21"/>
      <c r="B732" s="19"/>
      <c r="E732" s="21"/>
      <c r="M732" s="186"/>
      <c r="S732" s="18"/>
      <c r="T732" s="17"/>
      <c r="U732" s="18"/>
      <c r="V732" s="30"/>
      <c r="W732" s="30"/>
      <c r="X732" s="18"/>
      <c r="Y732" s="18"/>
      <c r="Z732" s="18"/>
      <c r="AA732" s="186"/>
      <c r="AB732" s="186"/>
      <c r="AC732" s="295"/>
      <c r="AD732" s="186"/>
      <c r="AE732" s="18"/>
      <c r="AF732" s="18"/>
      <c r="AG732" s="41"/>
      <c r="AH732" s="13"/>
      <c r="AM732" s="21"/>
      <c r="AN732" s="295"/>
      <c r="AV732" s="22"/>
      <c r="AW732" s="21"/>
      <c r="AX732" s="21"/>
      <c r="BB732" s="186"/>
      <c r="BC732" s="186"/>
      <c r="BD732" s="186"/>
      <c r="BE732" s="186"/>
      <c r="BI732" s="21"/>
      <c r="BR732" s="186"/>
      <c r="BS732" s="186"/>
      <c r="BT732" s="186"/>
      <c r="BU732" s="186"/>
      <c r="BV732" s="21"/>
      <c r="BW732" s="23"/>
      <c r="BX732" s="21"/>
      <c r="BY732" s="44"/>
      <c r="BZ732" s="23"/>
      <c r="CE732" s="186"/>
      <c r="CF732" s="186"/>
      <c r="CG732" s="186"/>
      <c r="CH732" s="186"/>
    </row>
    <row r="733" spans="1:86" s="16" customFormat="1" x14ac:dyDescent="0.2">
      <c r="A733" s="21"/>
      <c r="B733" s="19"/>
      <c r="E733" s="21"/>
      <c r="M733" s="186"/>
      <c r="S733" s="18"/>
      <c r="T733" s="17"/>
      <c r="U733" s="18"/>
      <c r="V733" s="30"/>
      <c r="W733" s="30"/>
      <c r="X733" s="18"/>
      <c r="Y733" s="18"/>
      <c r="Z733" s="18"/>
      <c r="AA733" s="186"/>
      <c r="AB733" s="186"/>
      <c r="AC733" s="295"/>
      <c r="AD733" s="186"/>
      <c r="AE733" s="18"/>
      <c r="AF733" s="18"/>
      <c r="AG733" s="41"/>
      <c r="AH733" s="13"/>
      <c r="AM733" s="21"/>
      <c r="AN733" s="295"/>
      <c r="AV733" s="22"/>
      <c r="AW733" s="21"/>
      <c r="AX733" s="21"/>
      <c r="BB733" s="186"/>
      <c r="BC733" s="186"/>
      <c r="BD733" s="186"/>
      <c r="BE733" s="186"/>
      <c r="BI733" s="21"/>
      <c r="BR733" s="186"/>
      <c r="BS733" s="186"/>
      <c r="BT733" s="186"/>
      <c r="BU733" s="186"/>
      <c r="BV733" s="21"/>
      <c r="BW733" s="23"/>
      <c r="BX733" s="21"/>
      <c r="BY733" s="44"/>
      <c r="BZ733" s="23"/>
      <c r="CE733" s="186"/>
      <c r="CF733" s="186"/>
      <c r="CG733" s="186"/>
      <c r="CH733" s="186"/>
    </row>
    <row r="734" spans="1:86" s="16" customFormat="1" x14ac:dyDescent="0.2">
      <c r="A734" s="21"/>
      <c r="B734" s="19"/>
      <c r="E734" s="21"/>
      <c r="M734" s="186"/>
      <c r="S734" s="18"/>
      <c r="T734" s="17"/>
      <c r="U734" s="18"/>
      <c r="V734" s="30"/>
      <c r="W734" s="30"/>
      <c r="X734" s="18"/>
      <c r="Y734" s="18"/>
      <c r="Z734" s="18"/>
      <c r="AA734" s="186"/>
      <c r="AB734" s="186"/>
      <c r="AC734" s="295"/>
      <c r="AD734" s="186"/>
      <c r="AE734" s="18"/>
      <c r="AF734" s="18"/>
      <c r="AG734" s="41"/>
      <c r="AH734" s="13"/>
      <c r="AM734" s="21"/>
      <c r="AN734" s="295"/>
      <c r="AV734" s="22"/>
      <c r="AW734" s="21"/>
      <c r="AX734" s="21"/>
      <c r="BB734" s="186"/>
      <c r="BC734" s="186"/>
      <c r="BD734" s="186"/>
      <c r="BE734" s="186"/>
      <c r="BI734" s="21"/>
      <c r="BR734" s="186"/>
      <c r="BS734" s="186"/>
      <c r="BT734" s="186"/>
      <c r="BU734" s="186"/>
      <c r="BV734" s="21"/>
      <c r="BW734" s="23"/>
      <c r="BX734" s="21"/>
      <c r="BY734" s="44"/>
      <c r="BZ734" s="23"/>
      <c r="CE734" s="186"/>
      <c r="CF734" s="186"/>
      <c r="CG734" s="186"/>
      <c r="CH734" s="186"/>
    </row>
    <row r="735" spans="1:86" s="16" customFormat="1" x14ac:dyDescent="0.2">
      <c r="A735" s="21"/>
      <c r="B735" s="19"/>
      <c r="E735" s="21"/>
      <c r="M735" s="186"/>
      <c r="S735" s="18"/>
      <c r="T735" s="17"/>
      <c r="U735" s="18"/>
      <c r="V735" s="30"/>
      <c r="W735" s="30"/>
      <c r="X735" s="18"/>
      <c r="Y735" s="18"/>
      <c r="Z735" s="18"/>
      <c r="AA735" s="186"/>
      <c r="AB735" s="186"/>
      <c r="AC735" s="295"/>
      <c r="AD735" s="186"/>
      <c r="AE735" s="18"/>
      <c r="AF735" s="18"/>
      <c r="AG735" s="41"/>
      <c r="AH735" s="13"/>
      <c r="AM735" s="21"/>
      <c r="AN735" s="295"/>
      <c r="AV735" s="22"/>
      <c r="AW735" s="21"/>
      <c r="AX735" s="21"/>
      <c r="BB735" s="186"/>
      <c r="BC735" s="186"/>
      <c r="BD735" s="186"/>
      <c r="BE735" s="186"/>
      <c r="BI735" s="21"/>
      <c r="BR735" s="186"/>
      <c r="BS735" s="186"/>
      <c r="BT735" s="186"/>
      <c r="BU735" s="186"/>
      <c r="BV735" s="21"/>
      <c r="BW735" s="23"/>
      <c r="BX735" s="21"/>
      <c r="BY735" s="44"/>
      <c r="BZ735" s="23"/>
      <c r="CE735" s="186"/>
      <c r="CF735" s="186"/>
      <c r="CG735" s="186"/>
      <c r="CH735" s="186"/>
    </row>
    <row r="736" spans="1:86" s="16" customFormat="1" x14ac:dyDescent="0.2">
      <c r="A736" s="21"/>
      <c r="B736" s="19"/>
      <c r="E736" s="21"/>
      <c r="M736" s="186"/>
      <c r="S736" s="18"/>
      <c r="T736" s="17"/>
      <c r="U736" s="18"/>
      <c r="V736" s="30"/>
      <c r="W736" s="30"/>
      <c r="X736" s="18"/>
      <c r="Y736" s="18"/>
      <c r="Z736" s="18"/>
      <c r="AA736" s="186"/>
      <c r="AB736" s="186"/>
      <c r="AC736" s="295"/>
      <c r="AD736" s="186"/>
      <c r="AE736" s="18"/>
      <c r="AF736" s="18"/>
      <c r="AG736" s="41"/>
      <c r="AH736" s="13"/>
      <c r="AM736" s="21"/>
      <c r="AN736" s="295"/>
      <c r="AV736" s="22"/>
      <c r="AW736" s="21"/>
      <c r="AX736" s="21"/>
      <c r="BB736" s="186"/>
      <c r="BC736" s="186"/>
      <c r="BD736" s="186"/>
      <c r="BE736" s="186"/>
      <c r="BI736" s="21"/>
      <c r="BR736" s="186"/>
      <c r="BS736" s="186"/>
      <c r="BT736" s="186"/>
      <c r="BU736" s="186"/>
      <c r="BV736" s="21"/>
      <c r="BW736" s="23"/>
      <c r="BX736" s="21"/>
      <c r="BY736" s="44"/>
      <c r="BZ736" s="23"/>
      <c r="CE736" s="186"/>
      <c r="CF736" s="186"/>
      <c r="CG736" s="186"/>
      <c r="CH736" s="186"/>
    </row>
    <row r="737" spans="1:86" s="16" customFormat="1" x14ac:dyDescent="0.2">
      <c r="A737" s="21"/>
      <c r="B737" s="19"/>
      <c r="E737" s="21"/>
      <c r="M737" s="186"/>
      <c r="S737" s="18"/>
      <c r="T737" s="17"/>
      <c r="U737" s="18"/>
      <c r="V737" s="30"/>
      <c r="W737" s="30"/>
      <c r="X737" s="18"/>
      <c r="Y737" s="18"/>
      <c r="Z737" s="18"/>
      <c r="AA737" s="186"/>
      <c r="AB737" s="186"/>
      <c r="AC737" s="295"/>
      <c r="AD737" s="186"/>
      <c r="AE737" s="18"/>
      <c r="AF737" s="18"/>
      <c r="AG737" s="41"/>
      <c r="AH737" s="13"/>
      <c r="AM737" s="21"/>
      <c r="AN737" s="295"/>
      <c r="AV737" s="22"/>
      <c r="AW737" s="21"/>
      <c r="AX737" s="21"/>
      <c r="BB737" s="186"/>
      <c r="BC737" s="186"/>
      <c r="BD737" s="186"/>
      <c r="BE737" s="186"/>
      <c r="BI737" s="21"/>
      <c r="BR737" s="186"/>
      <c r="BS737" s="186"/>
      <c r="BT737" s="186"/>
      <c r="BU737" s="186"/>
      <c r="BV737" s="21"/>
      <c r="BW737" s="23"/>
      <c r="BX737" s="21"/>
      <c r="BY737" s="44"/>
      <c r="BZ737" s="23"/>
      <c r="CE737" s="186"/>
      <c r="CF737" s="186"/>
      <c r="CG737" s="186"/>
      <c r="CH737" s="186"/>
    </row>
    <row r="738" spans="1:86" s="16" customFormat="1" x14ac:dyDescent="0.2">
      <c r="A738" s="21"/>
      <c r="B738" s="19"/>
      <c r="E738" s="21"/>
      <c r="M738" s="186"/>
      <c r="S738" s="18"/>
      <c r="T738" s="17"/>
      <c r="U738" s="18"/>
      <c r="V738" s="30"/>
      <c r="W738" s="30"/>
      <c r="X738" s="18"/>
      <c r="Y738" s="18"/>
      <c r="Z738" s="18"/>
      <c r="AA738" s="186"/>
      <c r="AB738" s="186"/>
      <c r="AC738" s="295"/>
      <c r="AD738" s="186"/>
      <c r="AE738" s="18"/>
      <c r="AF738" s="18"/>
      <c r="AG738" s="41"/>
      <c r="AH738" s="13"/>
      <c r="AM738" s="21"/>
      <c r="AN738" s="295"/>
      <c r="AV738" s="22"/>
      <c r="AW738" s="21"/>
      <c r="AX738" s="21"/>
      <c r="BB738" s="186"/>
      <c r="BC738" s="186"/>
      <c r="BD738" s="186"/>
      <c r="BE738" s="186"/>
      <c r="BI738" s="21"/>
      <c r="BR738" s="186"/>
      <c r="BS738" s="186"/>
      <c r="BT738" s="186"/>
      <c r="BU738" s="186"/>
      <c r="BV738" s="21"/>
      <c r="BW738" s="23"/>
      <c r="BX738" s="21"/>
      <c r="BY738" s="44"/>
      <c r="BZ738" s="23"/>
      <c r="CE738" s="186"/>
      <c r="CF738" s="186"/>
      <c r="CG738" s="186"/>
      <c r="CH738" s="186"/>
    </row>
    <row r="739" spans="1:86" s="16" customFormat="1" x14ac:dyDescent="0.2">
      <c r="A739" s="21"/>
      <c r="B739" s="19"/>
      <c r="E739" s="21"/>
      <c r="M739" s="186"/>
      <c r="S739" s="18"/>
      <c r="T739" s="17"/>
      <c r="U739" s="18"/>
      <c r="V739" s="30"/>
      <c r="W739" s="30"/>
      <c r="X739" s="18"/>
      <c r="Y739" s="18"/>
      <c r="Z739" s="18"/>
      <c r="AA739" s="186"/>
      <c r="AB739" s="186"/>
      <c r="AC739" s="295"/>
      <c r="AD739" s="186"/>
      <c r="AE739" s="18"/>
      <c r="AF739" s="18"/>
      <c r="AG739" s="41"/>
      <c r="AH739" s="13"/>
      <c r="AM739" s="21"/>
      <c r="AN739" s="295"/>
      <c r="AV739" s="22"/>
      <c r="AW739" s="21"/>
      <c r="AX739" s="21"/>
      <c r="BB739" s="186"/>
      <c r="BC739" s="186"/>
      <c r="BD739" s="186"/>
      <c r="BE739" s="186"/>
      <c r="BI739" s="21"/>
      <c r="BR739" s="186"/>
      <c r="BS739" s="186"/>
      <c r="BT739" s="186"/>
      <c r="BU739" s="186"/>
      <c r="BV739" s="21"/>
      <c r="BW739" s="23"/>
      <c r="BX739" s="21"/>
      <c r="BY739" s="44"/>
      <c r="BZ739" s="23"/>
      <c r="CE739" s="186"/>
      <c r="CF739" s="186"/>
      <c r="CG739" s="186"/>
      <c r="CH739" s="186"/>
    </row>
    <row r="740" spans="1:86" s="16" customFormat="1" x14ac:dyDescent="0.2">
      <c r="A740" s="21"/>
      <c r="B740" s="19"/>
      <c r="E740" s="21"/>
      <c r="M740" s="186"/>
      <c r="S740" s="18"/>
      <c r="T740" s="17"/>
      <c r="U740" s="18"/>
      <c r="V740" s="30"/>
      <c r="W740" s="30"/>
      <c r="X740" s="18"/>
      <c r="Y740" s="18"/>
      <c r="Z740" s="18"/>
      <c r="AA740" s="186"/>
      <c r="AB740" s="186"/>
      <c r="AC740" s="295"/>
      <c r="AD740" s="186"/>
      <c r="AE740" s="18"/>
      <c r="AF740" s="18"/>
      <c r="AG740" s="41"/>
      <c r="AH740" s="13"/>
      <c r="AM740" s="21"/>
      <c r="AN740" s="295"/>
      <c r="AV740" s="22"/>
      <c r="AW740" s="21"/>
      <c r="AX740" s="21"/>
      <c r="BB740" s="186"/>
      <c r="BC740" s="186"/>
      <c r="BD740" s="186"/>
      <c r="BE740" s="186"/>
      <c r="BI740" s="21"/>
      <c r="BR740" s="186"/>
      <c r="BS740" s="186"/>
      <c r="BT740" s="186"/>
      <c r="BU740" s="186"/>
      <c r="BV740" s="21"/>
      <c r="BW740" s="23"/>
      <c r="BX740" s="21"/>
      <c r="BY740" s="44"/>
      <c r="BZ740" s="23"/>
      <c r="CE740" s="186"/>
      <c r="CF740" s="186"/>
      <c r="CG740" s="186"/>
      <c r="CH740" s="186"/>
    </row>
    <row r="741" spans="1:86" s="16" customFormat="1" x14ac:dyDescent="0.2">
      <c r="A741" s="21"/>
      <c r="B741" s="19"/>
      <c r="E741" s="21"/>
      <c r="M741" s="186"/>
      <c r="S741" s="18"/>
      <c r="T741" s="17"/>
      <c r="U741" s="18"/>
      <c r="V741" s="30"/>
      <c r="W741" s="30"/>
      <c r="X741" s="18"/>
      <c r="Y741" s="18"/>
      <c r="Z741" s="18"/>
      <c r="AA741" s="186"/>
      <c r="AB741" s="186"/>
      <c r="AC741" s="295"/>
      <c r="AD741" s="186"/>
      <c r="AE741" s="18"/>
      <c r="AF741" s="18"/>
      <c r="AG741" s="41"/>
      <c r="AH741" s="13"/>
      <c r="AM741" s="21"/>
      <c r="AN741" s="295"/>
      <c r="AV741" s="22"/>
      <c r="AW741" s="21"/>
      <c r="AX741" s="21"/>
      <c r="BB741" s="186"/>
      <c r="BC741" s="186"/>
      <c r="BD741" s="186"/>
      <c r="BE741" s="186"/>
      <c r="BI741" s="21"/>
      <c r="BR741" s="186"/>
      <c r="BS741" s="186"/>
      <c r="BT741" s="186"/>
      <c r="BU741" s="186"/>
      <c r="BV741" s="21"/>
      <c r="BW741" s="23"/>
      <c r="BX741" s="21"/>
      <c r="BY741" s="44"/>
      <c r="BZ741" s="23"/>
      <c r="CE741" s="186"/>
      <c r="CF741" s="186"/>
      <c r="CG741" s="186"/>
      <c r="CH741" s="186"/>
    </row>
    <row r="742" spans="1:86" s="16" customFormat="1" x14ac:dyDescent="0.2">
      <c r="A742" s="21"/>
      <c r="B742" s="19"/>
      <c r="E742" s="21"/>
      <c r="M742" s="186"/>
      <c r="S742" s="18"/>
      <c r="T742" s="17"/>
      <c r="U742" s="18"/>
      <c r="V742" s="30"/>
      <c r="W742" s="30"/>
      <c r="X742" s="18"/>
      <c r="Y742" s="18"/>
      <c r="Z742" s="18"/>
      <c r="AA742" s="186"/>
      <c r="AB742" s="186"/>
      <c r="AC742" s="295"/>
      <c r="AD742" s="186"/>
      <c r="AE742" s="18"/>
      <c r="AF742" s="18"/>
      <c r="AG742" s="41"/>
      <c r="AH742" s="13"/>
      <c r="AM742" s="21"/>
      <c r="AN742" s="295"/>
      <c r="AV742" s="22"/>
      <c r="AW742" s="21"/>
      <c r="AX742" s="21"/>
      <c r="BB742" s="186"/>
      <c r="BC742" s="186"/>
      <c r="BD742" s="186"/>
      <c r="BE742" s="186"/>
      <c r="BI742" s="21"/>
      <c r="BR742" s="186"/>
      <c r="BS742" s="186"/>
      <c r="BT742" s="186"/>
      <c r="BU742" s="186"/>
      <c r="BV742" s="21"/>
      <c r="BW742" s="23"/>
      <c r="BX742" s="21"/>
      <c r="BY742" s="44"/>
      <c r="BZ742" s="23"/>
      <c r="CE742" s="186"/>
      <c r="CF742" s="186"/>
      <c r="CG742" s="186"/>
      <c r="CH742" s="186"/>
    </row>
    <row r="743" spans="1:86" s="16" customFormat="1" x14ac:dyDescent="0.2">
      <c r="A743" s="21"/>
      <c r="B743" s="19"/>
      <c r="E743" s="21"/>
      <c r="M743" s="186"/>
      <c r="S743" s="18"/>
      <c r="T743" s="17"/>
      <c r="U743" s="18"/>
      <c r="V743" s="30"/>
      <c r="W743" s="30"/>
      <c r="X743" s="18"/>
      <c r="Y743" s="18"/>
      <c r="Z743" s="18"/>
      <c r="AA743" s="186"/>
      <c r="AB743" s="186"/>
      <c r="AC743" s="295"/>
      <c r="AD743" s="186"/>
      <c r="AE743" s="18"/>
      <c r="AF743" s="18"/>
      <c r="AG743" s="41"/>
      <c r="AH743" s="13"/>
      <c r="AM743" s="21"/>
      <c r="AN743" s="295"/>
      <c r="AV743" s="22"/>
      <c r="AW743" s="21"/>
      <c r="AX743" s="21"/>
      <c r="BB743" s="186"/>
      <c r="BC743" s="186"/>
      <c r="BD743" s="186"/>
      <c r="BE743" s="186"/>
      <c r="BI743" s="21"/>
      <c r="BR743" s="186"/>
      <c r="BS743" s="186"/>
      <c r="BT743" s="186"/>
      <c r="BU743" s="186"/>
      <c r="BV743" s="21"/>
      <c r="BW743" s="23"/>
      <c r="BX743" s="21"/>
      <c r="BY743" s="44"/>
      <c r="BZ743" s="23"/>
      <c r="CE743" s="186"/>
      <c r="CF743" s="186"/>
      <c r="CG743" s="186"/>
      <c r="CH743" s="186"/>
    </row>
    <row r="744" spans="1:86" s="16" customFormat="1" x14ac:dyDescent="0.2">
      <c r="A744" s="21"/>
      <c r="B744" s="19"/>
      <c r="E744" s="21"/>
      <c r="M744" s="186"/>
      <c r="S744" s="18"/>
      <c r="T744" s="17"/>
      <c r="U744" s="18"/>
      <c r="V744" s="30"/>
      <c r="W744" s="30"/>
      <c r="X744" s="18"/>
      <c r="Y744" s="18"/>
      <c r="Z744" s="18"/>
      <c r="AA744" s="186"/>
      <c r="AB744" s="186"/>
      <c r="AC744" s="295"/>
      <c r="AD744" s="186"/>
      <c r="AE744" s="18"/>
      <c r="AF744" s="18"/>
      <c r="AG744" s="41"/>
      <c r="AH744" s="13"/>
      <c r="AM744" s="21"/>
      <c r="AN744" s="295"/>
      <c r="AV744" s="22"/>
      <c r="AW744" s="21"/>
      <c r="AX744" s="21"/>
      <c r="BB744" s="186"/>
      <c r="BC744" s="186"/>
      <c r="BD744" s="186"/>
      <c r="BE744" s="186"/>
      <c r="BI744" s="21"/>
      <c r="BR744" s="186"/>
      <c r="BS744" s="186"/>
      <c r="BT744" s="186"/>
      <c r="BU744" s="186"/>
      <c r="BV744" s="21"/>
      <c r="BW744" s="23"/>
      <c r="BX744" s="21"/>
      <c r="BY744" s="44"/>
      <c r="BZ744" s="23"/>
      <c r="CE744" s="186"/>
      <c r="CF744" s="186"/>
      <c r="CG744" s="186"/>
      <c r="CH744" s="186"/>
    </row>
    <row r="745" spans="1:86" s="16" customFormat="1" x14ac:dyDescent="0.2">
      <c r="A745" s="21"/>
      <c r="B745" s="19"/>
      <c r="E745" s="21"/>
      <c r="M745" s="186"/>
      <c r="S745" s="18"/>
      <c r="T745" s="17"/>
      <c r="U745" s="18"/>
      <c r="V745" s="30"/>
      <c r="W745" s="30"/>
      <c r="X745" s="18"/>
      <c r="Y745" s="18"/>
      <c r="Z745" s="18"/>
      <c r="AA745" s="186"/>
      <c r="AB745" s="186"/>
      <c r="AC745" s="295"/>
      <c r="AD745" s="186"/>
      <c r="AE745" s="18"/>
      <c r="AF745" s="18"/>
      <c r="AG745" s="41"/>
      <c r="AH745" s="13"/>
      <c r="AM745" s="21"/>
      <c r="AN745" s="295"/>
      <c r="AV745" s="22"/>
      <c r="AW745" s="21"/>
      <c r="AX745" s="21"/>
      <c r="BB745" s="186"/>
      <c r="BC745" s="186"/>
      <c r="BD745" s="186"/>
      <c r="BE745" s="186"/>
      <c r="BI745" s="21"/>
      <c r="BR745" s="186"/>
      <c r="BS745" s="186"/>
      <c r="BT745" s="186"/>
      <c r="BU745" s="186"/>
      <c r="BV745" s="21"/>
      <c r="BW745" s="23"/>
      <c r="BX745" s="21"/>
      <c r="BY745" s="44"/>
      <c r="BZ745" s="23"/>
      <c r="CE745" s="186"/>
      <c r="CF745" s="186"/>
      <c r="CG745" s="186"/>
      <c r="CH745" s="186"/>
    </row>
    <row r="746" spans="1:86" s="16" customFormat="1" x14ac:dyDescent="0.2">
      <c r="A746" s="21"/>
      <c r="B746" s="19"/>
      <c r="E746" s="21"/>
      <c r="M746" s="186"/>
      <c r="S746" s="18"/>
      <c r="T746" s="17"/>
      <c r="U746" s="18"/>
      <c r="V746" s="30"/>
      <c r="W746" s="30"/>
      <c r="X746" s="18"/>
      <c r="Y746" s="18"/>
      <c r="Z746" s="18"/>
      <c r="AA746" s="186"/>
      <c r="AB746" s="186"/>
      <c r="AC746" s="295"/>
      <c r="AD746" s="186"/>
      <c r="AE746" s="18"/>
      <c r="AF746" s="18"/>
      <c r="AG746" s="41"/>
      <c r="AH746" s="13"/>
      <c r="AM746" s="21"/>
      <c r="AN746" s="295"/>
      <c r="AV746" s="22"/>
      <c r="AW746" s="21"/>
      <c r="AX746" s="21"/>
      <c r="BB746" s="186"/>
      <c r="BC746" s="186"/>
      <c r="BD746" s="186"/>
      <c r="BE746" s="186"/>
      <c r="BI746" s="21"/>
      <c r="BR746" s="186"/>
      <c r="BS746" s="186"/>
      <c r="BT746" s="186"/>
      <c r="BU746" s="186"/>
      <c r="BV746" s="21"/>
      <c r="BW746" s="23"/>
      <c r="BX746" s="21"/>
      <c r="BY746" s="44"/>
      <c r="BZ746" s="23"/>
      <c r="CE746" s="186"/>
      <c r="CF746" s="186"/>
      <c r="CG746" s="186"/>
      <c r="CH746" s="186"/>
    </row>
    <row r="747" spans="1:86" s="16" customFormat="1" x14ac:dyDescent="0.2">
      <c r="A747" s="21"/>
      <c r="B747" s="19"/>
      <c r="E747" s="21"/>
      <c r="M747" s="186"/>
      <c r="S747" s="18"/>
      <c r="T747" s="17"/>
      <c r="U747" s="18"/>
      <c r="V747" s="30"/>
      <c r="W747" s="30"/>
      <c r="X747" s="18"/>
      <c r="Y747" s="18"/>
      <c r="Z747" s="18"/>
      <c r="AA747" s="186"/>
      <c r="AB747" s="186"/>
      <c r="AC747" s="295"/>
      <c r="AD747" s="186"/>
      <c r="AE747" s="18"/>
      <c r="AF747" s="18"/>
      <c r="AG747" s="41"/>
      <c r="AH747" s="13"/>
      <c r="AM747" s="21"/>
      <c r="AN747" s="295"/>
      <c r="AV747" s="22"/>
      <c r="AW747" s="21"/>
      <c r="AX747" s="21"/>
      <c r="BB747" s="186"/>
      <c r="BC747" s="186"/>
      <c r="BD747" s="186"/>
      <c r="BE747" s="186"/>
      <c r="BI747" s="21"/>
      <c r="BR747" s="186"/>
      <c r="BS747" s="186"/>
      <c r="BT747" s="186"/>
      <c r="BU747" s="186"/>
      <c r="BV747" s="21"/>
      <c r="BW747" s="23"/>
      <c r="BX747" s="21"/>
      <c r="BY747" s="44"/>
      <c r="BZ747" s="23"/>
      <c r="CE747" s="186"/>
      <c r="CF747" s="186"/>
      <c r="CG747" s="186"/>
      <c r="CH747" s="186"/>
    </row>
    <row r="748" spans="1:86" s="16" customFormat="1" x14ac:dyDescent="0.2">
      <c r="A748" s="21"/>
      <c r="B748" s="19"/>
      <c r="E748" s="21"/>
      <c r="M748" s="186"/>
      <c r="S748" s="18"/>
      <c r="T748" s="17"/>
      <c r="U748" s="18"/>
      <c r="V748" s="30"/>
      <c r="W748" s="30"/>
      <c r="X748" s="18"/>
      <c r="Y748" s="18"/>
      <c r="Z748" s="18"/>
      <c r="AA748" s="186"/>
      <c r="AB748" s="186"/>
      <c r="AC748" s="295"/>
      <c r="AD748" s="186"/>
      <c r="AE748" s="18"/>
      <c r="AF748" s="18"/>
      <c r="AG748" s="41"/>
      <c r="AH748" s="13"/>
      <c r="AM748" s="21"/>
      <c r="AN748" s="295"/>
      <c r="AV748" s="22"/>
      <c r="AW748" s="21"/>
      <c r="AX748" s="21"/>
      <c r="BB748" s="186"/>
      <c r="BC748" s="186"/>
      <c r="BD748" s="186"/>
      <c r="BE748" s="186"/>
      <c r="BI748" s="21"/>
      <c r="BR748" s="186"/>
      <c r="BS748" s="186"/>
      <c r="BT748" s="186"/>
      <c r="BU748" s="186"/>
      <c r="BV748" s="21"/>
      <c r="BW748" s="23"/>
      <c r="BX748" s="21"/>
      <c r="BY748" s="44"/>
      <c r="BZ748" s="23"/>
      <c r="CE748" s="186"/>
      <c r="CF748" s="186"/>
      <c r="CG748" s="186"/>
      <c r="CH748" s="186"/>
    </row>
    <row r="749" spans="1:86" s="16" customFormat="1" x14ac:dyDescent="0.2">
      <c r="A749" s="21"/>
      <c r="B749" s="19"/>
      <c r="E749" s="21"/>
      <c r="M749" s="186"/>
      <c r="S749" s="18"/>
      <c r="T749" s="17"/>
      <c r="U749" s="18"/>
      <c r="V749" s="30"/>
      <c r="W749" s="30"/>
      <c r="X749" s="18"/>
      <c r="Y749" s="18"/>
      <c r="Z749" s="18"/>
      <c r="AA749" s="186"/>
      <c r="AB749" s="186"/>
      <c r="AC749" s="295"/>
      <c r="AD749" s="186"/>
      <c r="AE749" s="18"/>
      <c r="AF749" s="18"/>
      <c r="AG749" s="41"/>
      <c r="AH749" s="13"/>
      <c r="AM749" s="21"/>
      <c r="AN749" s="295"/>
      <c r="AV749" s="22"/>
      <c r="AW749" s="21"/>
      <c r="AX749" s="21"/>
      <c r="BB749" s="186"/>
      <c r="BC749" s="186"/>
      <c r="BD749" s="186"/>
      <c r="BE749" s="186"/>
      <c r="BI749" s="21"/>
      <c r="BR749" s="186"/>
      <c r="BS749" s="186"/>
      <c r="BT749" s="186"/>
      <c r="BU749" s="186"/>
      <c r="BV749" s="21"/>
      <c r="BW749" s="23"/>
      <c r="BX749" s="21"/>
      <c r="BY749" s="44"/>
      <c r="BZ749" s="23"/>
      <c r="CE749" s="186"/>
      <c r="CF749" s="186"/>
      <c r="CG749" s="186"/>
      <c r="CH749" s="186"/>
    </row>
    <row r="750" spans="1:86" s="16" customFormat="1" x14ac:dyDescent="0.2">
      <c r="A750" s="21"/>
      <c r="B750" s="19"/>
      <c r="E750" s="21"/>
      <c r="M750" s="186"/>
      <c r="S750" s="18"/>
      <c r="T750" s="17"/>
      <c r="U750" s="18"/>
      <c r="V750" s="30"/>
      <c r="W750" s="30"/>
      <c r="X750" s="18"/>
      <c r="Y750" s="18"/>
      <c r="Z750" s="18"/>
      <c r="AA750" s="186"/>
      <c r="AB750" s="186"/>
      <c r="AC750" s="295"/>
      <c r="AD750" s="186"/>
      <c r="AE750" s="18"/>
      <c r="AF750" s="18"/>
      <c r="AG750" s="41"/>
      <c r="AH750" s="13"/>
      <c r="AM750" s="21"/>
      <c r="AN750" s="295"/>
      <c r="AV750" s="22"/>
      <c r="AW750" s="21"/>
      <c r="AX750" s="21"/>
      <c r="BB750" s="186"/>
      <c r="BC750" s="186"/>
      <c r="BD750" s="186"/>
      <c r="BE750" s="186"/>
      <c r="BI750" s="21"/>
      <c r="BR750" s="186"/>
      <c r="BS750" s="186"/>
      <c r="BT750" s="186"/>
      <c r="BU750" s="186"/>
      <c r="BV750" s="21"/>
      <c r="BW750" s="23"/>
      <c r="BX750" s="21"/>
      <c r="BY750" s="44"/>
      <c r="BZ750" s="23"/>
      <c r="CE750" s="186"/>
      <c r="CF750" s="186"/>
      <c r="CG750" s="186"/>
      <c r="CH750" s="186"/>
    </row>
    <row r="751" spans="1:86" s="16" customFormat="1" x14ac:dyDescent="0.2">
      <c r="A751" s="21"/>
      <c r="B751" s="19"/>
      <c r="E751" s="21"/>
      <c r="M751" s="186"/>
      <c r="S751" s="18"/>
      <c r="T751" s="17"/>
      <c r="U751" s="18"/>
      <c r="V751" s="30"/>
      <c r="W751" s="30"/>
      <c r="X751" s="18"/>
      <c r="Y751" s="18"/>
      <c r="Z751" s="18"/>
      <c r="AA751" s="186"/>
      <c r="AB751" s="186"/>
      <c r="AC751" s="295"/>
      <c r="AD751" s="186"/>
      <c r="AE751" s="18"/>
      <c r="AF751" s="18"/>
      <c r="AG751" s="41"/>
      <c r="AH751" s="13"/>
      <c r="AM751" s="21"/>
      <c r="AN751" s="295"/>
      <c r="AV751" s="22"/>
      <c r="AW751" s="21"/>
      <c r="AX751" s="21"/>
      <c r="BB751" s="186"/>
      <c r="BC751" s="186"/>
      <c r="BD751" s="186"/>
      <c r="BE751" s="186"/>
      <c r="BI751" s="21"/>
      <c r="BR751" s="186"/>
      <c r="BS751" s="186"/>
      <c r="BT751" s="186"/>
      <c r="BU751" s="186"/>
      <c r="BV751" s="21"/>
      <c r="BW751" s="23"/>
      <c r="BX751" s="21"/>
      <c r="BY751" s="44"/>
      <c r="BZ751" s="23"/>
      <c r="CE751" s="186"/>
      <c r="CF751" s="186"/>
      <c r="CG751" s="186"/>
      <c r="CH751" s="186"/>
    </row>
    <row r="752" spans="1:86" s="16" customFormat="1" x14ac:dyDescent="0.2">
      <c r="A752" s="21"/>
      <c r="B752" s="19"/>
      <c r="E752" s="21"/>
      <c r="M752" s="186"/>
      <c r="S752" s="18"/>
      <c r="T752" s="17"/>
      <c r="U752" s="18"/>
      <c r="V752" s="30"/>
      <c r="W752" s="30"/>
      <c r="X752" s="18"/>
      <c r="Y752" s="18"/>
      <c r="Z752" s="18"/>
      <c r="AA752" s="186"/>
      <c r="AB752" s="186"/>
      <c r="AC752" s="295"/>
      <c r="AD752" s="186"/>
      <c r="AE752" s="18"/>
      <c r="AF752" s="18"/>
      <c r="AG752" s="41"/>
      <c r="AH752" s="13"/>
      <c r="AM752" s="21"/>
      <c r="AN752" s="295"/>
      <c r="AV752" s="22"/>
      <c r="AW752" s="21"/>
      <c r="AX752" s="21"/>
      <c r="BB752" s="186"/>
      <c r="BC752" s="186"/>
      <c r="BD752" s="186"/>
      <c r="BE752" s="186"/>
      <c r="BI752" s="21"/>
      <c r="BR752" s="186"/>
      <c r="BS752" s="186"/>
      <c r="BT752" s="186"/>
      <c r="BU752" s="186"/>
      <c r="BV752" s="21"/>
      <c r="BW752" s="23"/>
      <c r="BX752" s="21"/>
      <c r="BY752" s="44"/>
      <c r="BZ752" s="23"/>
      <c r="CE752" s="186"/>
      <c r="CF752" s="186"/>
      <c r="CG752" s="186"/>
      <c r="CH752" s="186"/>
    </row>
    <row r="753" spans="1:86" s="16" customFormat="1" x14ac:dyDescent="0.2">
      <c r="A753" s="21"/>
      <c r="B753" s="19"/>
      <c r="E753" s="21"/>
      <c r="M753" s="186"/>
      <c r="S753" s="18"/>
      <c r="T753" s="17"/>
      <c r="U753" s="18"/>
      <c r="V753" s="30"/>
      <c r="W753" s="30"/>
      <c r="X753" s="18"/>
      <c r="Y753" s="18"/>
      <c r="Z753" s="18"/>
      <c r="AA753" s="186"/>
      <c r="AB753" s="186"/>
      <c r="AC753" s="295"/>
      <c r="AD753" s="186"/>
      <c r="AE753" s="18"/>
      <c r="AF753" s="18"/>
      <c r="AG753" s="41"/>
      <c r="AH753" s="13"/>
      <c r="AM753" s="21"/>
      <c r="AN753" s="295"/>
      <c r="AV753" s="22"/>
      <c r="AW753" s="21"/>
      <c r="AX753" s="21"/>
      <c r="BB753" s="186"/>
      <c r="BC753" s="186"/>
      <c r="BD753" s="186"/>
      <c r="BE753" s="186"/>
      <c r="BI753" s="21"/>
      <c r="BR753" s="186"/>
      <c r="BS753" s="186"/>
      <c r="BT753" s="186"/>
      <c r="BU753" s="186"/>
      <c r="BV753" s="21"/>
      <c r="BW753" s="23"/>
      <c r="BX753" s="21"/>
      <c r="BY753" s="44"/>
      <c r="BZ753" s="23"/>
      <c r="CE753" s="186"/>
      <c r="CF753" s="186"/>
      <c r="CG753" s="186"/>
      <c r="CH753" s="186"/>
    </row>
    <row r="754" spans="1:86" s="16" customFormat="1" x14ac:dyDescent="0.2">
      <c r="A754" s="21"/>
      <c r="B754" s="19"/>
      <c r="E754" s="21"/>
      <c r="M754" s="186"/>
      <c r="S754" s="18"/>
      <c r="T754" s="17"/>
      <c r="U754" s="18"/>
      <c r="V754" s="30"/>
      <c r="W754" s="30"/>
      <c r="X754" s="18"/>
      <c r="Y754" s="18"/>
      <c r="Z754" s="18"/>
      <c r="AA754" s="186"/>
      <c r="AB754" s="186"/>
      <c r="AC754" s="295"/>
      <c r="AD754" s="186"/>
      <c r="AE754" s="18"/>
      <c r="AF754" s="18"/>
      <c r="AG754" s="41"/>
      <c r="AH754" s="13"/>
      <c r="AM754" s="21"/>
      <c r="AN754" s="295"/>
      <c r="AV754" s="22"/>
      <c r="AW754" s="21"/>
      <c r="AX754" s="21"/>
      <c r="BB754" s="186"/>
      <c r="BC754" s="186"/>
      <c r="BD754" s="186"/>
      <c r="BE754" s="186"/>
      <c r="BI754" s="21"/>
      <c r="BR754" s="186"/>
      <c r="BS754" s="186"/>
      <c r="BT754" s="186"/>
      <c r="BU754" s="186"/>
      <c r="BV754" s="21"/>
      <c r="BW754" s="23"/>
      <c r="BX754" s="21"/>
      <c r="BY754" s="44"/>
      <c r="BZ754" s="23"/>
      <c r="CE754" s="186"/>
      <c r="CF754" s="186"/>
      <c r="CG754" s="186"/>
      <c r="CH754" s="186"/>
    </row>
    <row r="755" spans="1:86" s="16" customFormat="1" x14ac:dyDescent="0.2">
      <c r="A755" s="21"/>
      <c r="B755" s="19"/>
      <c r="E755" s="21"/>
      <c r="M755" s="186"/>
      <c r="S755" s="18"/>
      <c r="T755" s="17"/>
      <c r="U755" s="18"/>
      <c r="V755" s="30"/>
      <c r="W755" s="30"/>
      <c r="X755" s="18"/>
      <c r="Y755" s="18"/>
      <c r="Z755" s="18"/>
      <c r="AA755" s="186"/>
      <c r="AB755" s="186"/>
      <c r="AC755" s="295"/>
      <c r="AD755" s="186"/>
      <c r="AE755" s="18"/>
      <c r="AF755" s="18"/>
      <c r="AG755" s="41"/>
      <c r="AH755" s="13"/>
      <c r="AM755" s="21"/>
      <c r="AN755" s="295"/>
      <c r="AV755" s="22"/>
      <c r="AW755" s="21"/>
      <c r="AX755" s="21"/>
      <c r="BB755" s="186"/>
      <c r="BC755" s="186"/>
      <c r="BD755" s="186"/>
      <c r="BE755" s="186"/>
      <c r="BI755" s="21"/>
      <c r="BR755" s="186"/>
      <c r="BS755" s="186"/>
      <c r="BT755" s="186"/>
      <c r="BU755" s="186"/>
      <c r="BV755" s="21"/>
      <c r="BW755" s="23"/>
      <c r="BX755" s="21"/>
      <c r="BY755" s="44"/>
      <c r="BZ755" s="23"/>
      <c r="CE755" s="186"/>
      <c r="CF755" s="186"/>
      <c r="CG755" s="186"/>
      <c r="CH755" s="186"/>
    </row>
    <row r="756" spans="1:86" s="16" customFormat="1" x14ac:dyDescent="0.2">
      <c r="A756" s="21"/>
      <c r="B756" s="19"/>
      <c r="E756" s="21"/>
      <c r="M756" s="186"/>
      <c r="S756" s="18"/>
      <c r="T756" s="17"/>
      <c r="U756" s="18"/>
      <c r="V756" s="30"/>
      <c r="W756" s="30"/>
      <c r="X756" s="18"/>
      <c r="Y756" s="18"/>
      <c r="Z756" s="18"/>
      <c r="AA756" s="186"/>
      <c r="AB756" s="186"/>
      <c r="AC756" s="295"/>
      <c r="AD756" s="186"/>
      <c r="AE756" s="18"/>
      <c r="AF756" s="18"/>
      <c r="AG756" s="41"/>
      <c r="AH756" s="13"/>
      <c r="AM756" s="21"/>
      <c r="AN756" s="295"/>
      <c r="AV756" s="22"/>
      <c r="AW756" s="21"/>
      <c r="AX756" s="21"/>
      <c r="BB756" s="186"/>
      <c r="BC756" s="186"/>
      <c r="BD756" s="186"/>
      <c r="BE756" s="186"/>
      <c r="BI756" s="21"/>
      <c r="BR756" s="186"/>
      <c r="BS756" s="186"/>
      <c r="BT756" s="186"/>
      <c r="BU756" s="186"/>
      <c r="BV756" s="21"/>
      <c r="BW756" s="23"/>
      <c r="BX756" s="21"/>
      <c r="BY756" s="44"/>
      <c r="BZ756" s="23"/>
      <c r="CE756" s="186"/>
      <c r="CF756" s="186"/>
      <c r="CG756" s="186"/>
      <c r="CH756" s="186"/>
    </row>
    <row r="757" spans="1:86" s="16" customFormat="1" x14ac:dyDescent="0.2">
      <c r="A757" s="21"/>
      <c r="B757" s="19"/>
      <c r="E757" s="21"/>
      <c r="M757" s="186"/>
      <c r="S757" s="18"/>
      <c r="T757" s="17"/>
      <c r="U757" s="18"/>
      <c r="V757" s="30"/>
      <c r="W757" s="30"/>
      <c r="X757" s="18"/>
      <c r="Y757" s="18"/>
      <c r="Z757" s="18"/>
      <c r="AA757" s="186"/>
      <c r="AB757" s="186"/>
      <c r="AC757" s="295"/>
      <c r="AD757" s="186"/>
      <c r="AE757" s="18"/>
      <c r="AF757" s="18"/>
      <c r="AG757" s="41"/>
      <c r="AH757" s="13"/>
      <c r="AM757" s="21"/>
      <c r="AN757" s="295"/>
      <c r="AV757" s="22"/>
      <c r="AW757" s="21"/>
      <c r="AX757" s="21"/>
      <c r="BB757" s="186"/>
      <c r="BC757" s="186"/>
      <c r="BD757" s="186"/>
      <c r="BE757" s="186"/>
      <c r="BI757" s="21"/>
      <c r="BR757" s="186"/>
      <c r="BS757" s="186"/>
      <c r="BT757" s="186"/>
      <c r="BU757" s="186"/>
      <c r="BV757" s="21"/>
      <c r="BW757" s="23"/>
      <c r="BX757" s="21"/>
      <c r="BY757" s="44"/>
      <c r="BZ757" s="23"/>
      <c r="CE757" s="186"/>
      <c r="CF757" s="186"/>
      <c r="CG757" s="186"/>
      <c r="CH757" s="186"/>
    </row>
    <row r="758" spans="1:86" s="16" customFormat="1" x14ac:dyDescent="0.2">
      <c r="A758" s="21"/>
      <c r="B758" s="19"/>
      <c r="E758" s="21"/>
      <c r="M758" s="186"/>
      <c r="S758" s="18"/>
      <c r="T758" s="17"/>
      <c r="U758" s="18"/>
      <c r="V758" s="30"/>
      <c r="W758" s="30"/>
      <c r="X758" s="18"/>
      <c r="Y758" s="18"/>
      <c r="Z758" s="18"/>
      <c r="AA758" s="186"/>
      <c r="AB758" s="186"/>
      <c r="AC758" s="295"/>
      <c r="AD758" s="186"/>
      <c r="AE758" s="18"/>
      <c r="AF758" s="18"/>
      <c r="AG758" s="41"/>
      <c r="AH758" s="13"/>
      <c r="AM758" s="21"/>
      <c r="AN758" s="295"/>
      <c r="AV758" s="22"/>
      <c r="AW758" s="21"/>
      <c r="AX758" s="21"/>
      <c r="BB758" s="186"/>
      <c r="BC758" s="186"/>
      <c r="BD758" s="186"/>
      <c r="BE758" s="186"/>
      <c r="BI758" s="21"/>
      <c r="BR758" s="186"/>
      <c r="BS758" s="186"/>
      <c r="BT758" s="186"/>
      <c r="BU758" s="186"/>
      <c r="BV758" s="21"/>
      <c r="BW758" s="23"/>
      <c r="BX758" s="21"/>
      <c r="BY758" s="44"/>
      <c r="BZ758" s="23"/>
      <c r="CE758" s="186"/>
      <c r="CF758" s="186"/>
      <c r="CG758" s="186"/>
      <c r="CH758" s="186"/>
    </row>
    <row r="759" spans="1:86" s="16" customFormat="1" x14ac:dyDescent="0.2">
      <c r="A759" s="21"/>
      <c r="B759" s="19"/>
      <c r="E759" s="21"/>
      <c r="M759" s="186"/>
      <c r="S759" s="18"/>
      <c r="T759" s="17"/>
      <c r="U759" s="18"/>
      <c r="V759" s="30"/>
      <c r="W759" s="30"/>
      <c r="X759" s="18"/>
      <c r="Y759" s="18"/>
      <c r="Z759" s="18"/>
      <c r="AA759" s="186"/>
      <c r="AB759" s="186"/>
      <c r="AC759" s="295"/>
      <c r="AD759" s="186"/>
      <c r="AE759" s="18"/>
      <c r="AF759" s="18"/>
      <c r="AG759" s="41"/>
      <c r="AH759" s="13"/>
      <c r="AM759" s="21"/>
      <c r="AN759" s="295"/>
      <c r="AV759" s="22"/>
      <c r="AW759" s="21"/>
      <c r="AX759" s="21"/>
      <c r="BB759" s="186"/>
      <c r="BC759" s="186"/>
      <c r="BD759" s="186"/>
      <c r="BE759" s="186"/>
      <c r="BI759" s="21"/>
      <c r="BR759" s="186"/>
      <c r="BS759" s="186"/>
      <c r="BT759" s="186"/>
      <c r="BU759" s="186"/>
      <c r="BV759" s="21"/>
      <c r="BW759" s="23"/>
      <c r="BX759" s="21"/>
      <c r="BY759" s="44"/>
      <c r="BZ759" s="23"/>
      <c r="CE759" s="186"/>
      <c r="CF759" s="186"/>
      <c r="CG759" s="186"/>
      <c r="CH759" s="186"/>
    </row>
    <row r="760" spans="1:86" s="16" customFormat="1" x14ac:dyDescent="0.2">
      <c r="A760" s="21"/>
      <c r="B760" s="19"/>
      <c r="E760" s="21"/>
      <c r="M760" s="186"/>
      <c r="S760" s="18"/>
      <c r="T760" s="17"/>
      <c r="U760" s="18"/>
      <c r="V760" s="30"/>
      <c r="W760" s="30"/>
      <c r="X760" s="18"/>
      <c r="Y760" s="18"/>
      <c r="Z760" s="18"/>
      <c r="AA760" s="186"/>
      <c r="AB760" s="186"/>
      <c r="AC760" s="295"/>
      <c r="AD760" s="186"/>
      <c r="AE760" s="18"/>
      <c r="AF760" s="18"/>
      <c r="AG760" s="41"/>
      <c r="AH760" s="13"/>
      <c r="AM760" s="21"/>
      <c r="AN760" s="295"/>
      <c r="AV760" s="22"/>
      <c r="AW760" s="21"/>
      <c r="AX760" s="21"/>
      <c r="BB760" s="186"/>
      <c r="BC760" s="186"/>
      <c r="BD760" s="186"/>
      <c r="BE760" s="186"/>
      <c r="BI760" s="21"/>
      <c r="BR760" s="186"/>
      <c r="BS760" s="186"/>
      <c r="BT760" s="186"/>
      <c r="BU760" s="186"/>
      <c r="BV760" s="21"/>
      <c r="BW760" s="23"/>
      <c r="BX760" s="21"/>
      <c r="BY760" s="44"/>
      <c r="BZ760" s="23"/>
      <c r="CE760" s="186"/>
      <c r="CF760" s="186"/>
      <c r="CG760" s="186"/>
      <c r="CH760" s="186"/>
    </row>
    <row r="761" spans="1:86" s="16" customFormat="1" x14ac:dyDescent="0.2">
      <c r="A761" s="21"/>
      <c r="B761" s="19"/>
      <c r="E761" s="21"/>
      <c r="M761" s="186"/>
      <c r="S761" s="18"/>
      <c r="T761" s="17"/>
      <c r="U761" s="18"/>
      <c r="V761" s="30"/>
      <c r="W761" s="30"/>
      <c r="X761" s="18"/>
      <c r="Y761" s="18"/>
      <c r="Z761" s="18"/>
      <c r="AA761" s="186"/>
      <c r="AB761" s="186"/>
      <c r="AC761" s="295"/>
      <c r="AD761" s="186"/>
      <c r="AE761" s="18"/>
      <c r="AF761" s="18"/>
      <c r="AG761" s="41"/>
      <c r="AH761" s="13"/>
      <c r="AM761" s="21"/>
      <c r="AN761" s="295"/>
      <c r="AV761" s="22"/>
      <c r="AW761" s="21"/>
      <c r="AX761" s="21"/>
      <c r="BB761" s="186"/>
      <c r="BC761" s="186"/>
      <c r="BD761" s="186"/>
      <c r="BE761" s="186"/>
      <c r="BI761" s="21"/>
      <c r="BR761" s="186"/>
      <c r="BS761" s="186"/>
      <c r="BT761" s="186"/>
      <c r="BU761" s="186"/>
      <c r="BV761" s="21"/>
      <c r="BW761" s="23"/>
      <c r="BX761" s="21"/>
      <c r="BY761" s="44"/>
      <c r="BZ761" s="23"/>
      <c r="CE761" s="186"/>
      <c r="CF761" s="186"/>
      <c r="CG761" s="186"/>
      <c r="CH761" s="186"/>
    </row>
    <row r="762" spans="1:86" s="16" customFormat="1" x14ac:dyDescent="0.2">
      <c r="A762" s="21"/>
      <c r="B762" s="19"/>
      <c r="E762" s="21"/>
      <c r="M762" s="186"/>
      <c r="S762" s="18"/>
      <c r="T762" s="17"/>
      <c r="U762" s="18"/>
      <c r="V762" s="30"/>
      <c r="W762" s="30"/>
      <c r="X762" s="18"/>
      <c r="Y762" s="18"/>
      <c r="Z762" s="18"/>
      <c r="AA762" s="186"/>
      <c r="AB762" s="186"/>
      <c r="AC762" s="295"/>
      <c r="AD762" s="186"/>
      <c r="AE762" s="18"/>
      <c r="AF762" s="18"/>
      <c r="AG762" s="41"/>
      <c r="AH762" s="13"/>
      <c r="AM762" s="21"/>
      <c r="AN762" s="295"/>
      <c r="AV762" s="22"/>
      <c r="AW762" s="21"/>
      <c r="AX762" s="21"/>
      <c r="BB762" s="186"/>
      <c r="BC762" s="186"/>
      <c r="BD762" s="186"/>
      <c r="BE762" s="186"/>
      <c r="BI762" s="21"/>
      <c r="BR762" s="186"/>
      <c r="BS762" s="186"/>
      <c r="BT762" s="186"/>
      <c r="BU762" s="186"/>
      <c r="BV762" s="21"/>
      <c r="BW762" s="23"/>
      <c r="BX762" s="21"/>
      <c r="BY762" s="44"/>
      <c r="BZ762" s="23"/>
      <c r="CE762" s="186"/>
      <c r="CF762" s="186"/>
      <c r="CG762" s="186"/>
      <c r="CH762" s="186"/>
    </row>
    <row r="763" spans="1:86" s="16" customFormat="1" x14ac:dyDescent="0.2">
      <c r="A763" s="21"/>
      <c r="B763" s="19"/>
      <c r="E763" s="21"/>
      <c r="M763" s="186"/>
      <c r="S763" s="18"/>
      <c r="T763" s="17"/>
      <c r="U763" s="18"/>
      <c r="V763" s="30"/>
      <c r="W763" s="30"/>
      <c r="X763" s="18"/>
      <c r="Y763" s="18"/>
      <c r="Z763" s="18"/>
      <c r="AA763" s="186"/>
      <c r="AB763" s="186"/>
      <c r="AC763" s="295"/>
      <c r="AD763" s="186"/>
      <c r="AE763" s="18"/>
      <c r="AF763" s="18"/>
      <c r="AG763" s="41"/>
      <c r="AH763" s="13"/>
      <c r="AM763" s="21"/>
      <c r="AN763" s="295"/>
      <c r="AV763" s="22"/>
      <c r="AW763" s="21"/>
      <c r="AX763" s="21"/>
      <c r="BB763" s="186"/>
      <c r="BC763" s="186"/>
      <c r="BD763" s="186"/>
      <c r="BE763" s="186"/>
      <c r="BI763" s="21"/>
      <c r="BR763" s="186"/>
      <c r="BS763" s="186"/>
      <c r="BT763" s="186"/>
      <c r="BU763" s="186"/>
      <c r="BV763" s="21"/>
      <c r="BW763" s="23"/>
      <c r="BX763" s="21"/>
      <c r="BY763" s="44"/>
      <c r="BZ763" s="23"/>
      <c r="CE763" s="186"/>
      <c r="CF763" s="186"/>
      <c r="CG763" s="186"/>
      <c r="CH763" s="186"/>
    </row>
    <row r="764" spans="1:86" s="16" customFormat="1" x14ac:dyDescent="0.2">
      <c r="A764" s="21"/>
      <c r="B764" s="19"/>
      <c r="E764" s="21"/>
      <c r="M764" s="186"/>
      <c r="S764" s="18"/>
      <c r="T764" s="17"/>
      <c r="U764" s="18"/>
      <c r="V764" s="30"/>
      <c r="W764" s="30"/>
      <c r="X764" s="18"/>
      <c r="Y764" s="18"/>
      <c r="Z764" s="18"/>
      <c r="AA764" s="186"/>
      <c r="AB764" s="186"/>
      <c r="AC764" s="295"/>
      <c r="AD764" s="186"/>
      <c r="AE764" s="18"/>
      <c r="AF764" s="18"/>
      <c r="AG764" s="41"/>
      <c r="AH764" s="13"/>
      <c r="AM764" s="21"/>
      <c r="AN764" s="295"/>
      <c r="AV764" s="22"/>
      <c r="AW764" s="21"/>
      <c r="AX764" s="21"/>
      <c r="BB764" s="186"/>
      <c r="BC764" s="186"/>
      <c r="BD764" s="186"/>
      <c r="BE764" s="186"/>
      <c r="BI764" s="21"/>
      <c r="BR764" s="186"/>
      <c r="BS764" s="186"/>
      <c r="BT764" s="186"/>
      <c r="BU764" s="186"/>
      <c r="BV764" s="21"/>
      <c r="BW764" s="23"/>
      <c r="BX764" s="21"/>
      <c r="BY764" s="44"/>
      <c r="BZ764" s="23"/>
      <c r="CE764" s="186"/>
      <c r="CF764" s="186"/>
      <c r="CG764" s="186"/>
      <c r="CH764" s="186"/>
    </row>
    <row r="765" spans="1:86" s="16" customFormat="1" x14ac:dyDescent="0.2">
      <c r="A765" s="21"/>
      <c r="B765" s="19"/>
      <c r="E765" s="21"/>
      <c r="M765" s="186"/>
      <c r="S765" s="18"/>
      <c r="T765" s="17"/>
      <c r="U765" s="18"/>
      <c r="V765" s="30"/>
      <c r="W765" s="30"/>
      <c r="X765" s="18"/>
      <c r="Y765" s="18"/>
      <c r="Z765" s="18"/>
      <c r="AA765" s="186"/>
      <c r="AB765" s="186"/>
      <c r="AC765" s="295"/>
      <c r="AD765" s="186"/>
      <c r="AE765" s="18"/>
      <c r="AF765" s="18"/>
      <c r="AG765" s="41"/>
      <c r="AH765" s="13"/>
      <c r="AM765" s="21"/>
      <c r="AN765" s="295"/>
      <c r="AV765" s="22"/>
      <c r="AW765" s="21"/>
      <c r="AX765" s="21"/>
      <c r="BB765" s="186"/>
      <c r="BC765" s="186"/>
      <c r="BD765" s="186"/>
      <c r="BE765" s="186"/>
      <c r="BI765" s="21"/>
      <c r="BR765" s="186"/>
      <c r="BS765" s="186"/>
      <c r="BT765" s="186"/>
      <c r="BU765" s="186"/>
      <c r="BV765" s="21"/>
      <c r="BW765" s="23"/>
      <c r="BX765" s="21"/>
      <c r="BY765" s="44"/>
      <c r="BZ765" s="23"/>
      <c r="CE765" s="186"/>
      <c r="CF765" s="186"/>
      <c r="CG765" s="186"/>
      <c r="CH765" s="186"/>
    </row>
    <row r="766" spans="1:86" s="16" customFormat="1" x14ac:dyDescent="0.2">
      <c r="A766" s="21"/>
      <c r="B766" s="19"/>
      <c r="E766" s="21"/>
      <c r="M766" s="186"/>
      <c r="S766" s="18"/>
      <c r="T766" s="17"/>
      <c r="U766" s="18"/>
      <c r="V766" s="30"/>
      <c r="W766" s="30"/>
      <c r="X766" s="18"/>
      <c r="Y766" s="18"/>
      <c r="Z766" s="18"/>
      <c r="AA766" s="186"/>
      <c r="AB766" s="186"/>
      <c r="AC766" s="295"/>
      <c r="AD766" s="186"/>
      <c r="AE766" s="18"/>
      <c r="AF766" s="18"/>
      <c r="AG766" s="41"/>
      <c r="AH766" s="13"/>
      <c r="AM766" s="21"/>
      <c r="AN766" s="295"/>
      <c r="AV766" s="22"/>
      <c r="AW766" s="21"/>
      <c r="AX766" s="21"/>
      <c r="BB766" s="186"/>
      <c r="BC766" s="186"/>
      <c r="BD766" s="186"/>
      <c r="BE766" s="186"/>
      <c r="BI766" s="21"/>
      <c r="BR766" s="186"/>
      <c r="BS766" s="186"/>
      <c r="BT766" s="186"/>
      <c r="BU766" s="186"/>
      <c r="BV766" s="21"/>
      <c r="BW766" s="23"/>
      <c r="BX766" s="21"/>
      <c r="BY766" s="44"/>
      <c r="BZ766" s="23"/>
      <c r="CE766" s="186"/>
      <c r="CF766" s="186"/>
      <c r="CG766" s="186"/>
      <c r="CH766" s="186"/>
    </row>
    <row r="767" spans="1:86" s="16" customFormat="1" x14ac:dyDescent="0.2">
      <c r="A767" s="21"/>
      <c r="B767" s="19"/>
      <c r="E767" s="21"/>
      <c r="M767" s="186"/>
      <c r="S767" s="18"/>
      <c r="T767" s="17"/>
      <c r="U767" s="18"/>
      <c r="V767" s="30"/>
      <c r="W767" s="30"/>
      <c r="X767" s="18"/>
      <c r="Y767" s="18"/>
      <c r="Z767" s="18"/>
      <c r="AA767" s="186"/>
      <c r="AB767" s="186"/>
      <c r="AC767" s="295"/>
      <c r="AD767" s="186"/>
      <c r="AE767" s="18"/>
      <c r="AF767" s="18"/>
      <c r="AG767" s="41"/>
      <c r="AH767" s="13"/>
      <c r="AM767" s="21"/>
      <c r="AN767" s="295"/>
      <c r="AV767" s="22"/>
      <c r="AW767" s="21"/>
      <c r="AX767" s="21"/>
      <c r="BB767" s="186"/>
      <c r="BC767" s="186"/>
      <c r="BD767" s="186"/>
      <c r="BE767" s="186"/>
      <c r="BI767" s="21"/>
      <c r="BR767" s="186"/>
      <c r="BS767" s="186"/>
      <c r="BT767" s="186"/>
      <c r="BU767" s="186"/>
      <c r="BV767" s="21"/>
      <c r="BW767" s="23"/>
      <c r="BX767" s="21"/>
      <c r="BY767" s="44"/>
      <c r="BZ767" s="23"/>
      <c r="CE767" s="186"/>
      <c r="CF767" s="186"/>
      <c r="CG767" s="186"/>
      <c r="CH767" s="186"/>
    </row>
    <row r="768" spans="1:86" s="16" customFormat="1" x14ac:dyDescent="0.2">
      <c r="A768" s="21"/>
      <c r="B768" s="19"/>
      <c r="E768" s="21"/>
      <c r="M768" s="186"/>
      <c r="S768" s="18"/>
      <c r="T768" s="17"/>
      <c r="U768" s="18"/>
      <c r="V768" s="30"/>
      <c r="W768" s="30"/>
      <c r="X768" s="18"/>
      <c r="Y768" s="18"/>
      <c r="Z768" s="18"/>
      <c r="AA768" s="186"/>
      <c r="AB768" s="186"/>
      <c r="AC768" s="295"/>
      <c r="AD768" s="186"/>
      <c r="AE768" s="18"/>
      <c r="AF768" s="18"/>
      <c r="AG768" s="41"/>
      <c r="AH768" s="13"/>
      <c r="AM768" s="21"/>
      <c r="AN768" s="295"/>
      <c r="AV768" s="22"/>
      <c r="AW768" s="21"/>
      <c r="AX768" s="21"/>
      <c r="BB768" s="186"/>
      <c r="BC768" s="186"/>
      <c r="BD768" s="186"/>
      <c r="BE768" s="186"/>
      <c r="BI768" s="21"/>
      <c r="BR768" s="186"/>
      <c r="BS768" s="186"/>
      <c r="BT768" s="186"/>
      <c r="BU768" s="186"/>
      <c r="BV768" s="21"/>
      <c r="BW768" s="23"/>
      <c r="BX768" s="21"/>
      <c r="BY768" s="44"/>
      <c r="BZ768" s="23"/>
      <c r="CE768" s="186"/>
      <c r="CF768" s="186"/>
      <c r="CG768" s="186"/>
      <c r="CH768" s="186"/>
    </row>
    <row r="769" spans="1:86" s="16" customFormat="1" x14ac:dyDescent="0.2">
      <c r="A769" s="21"/>
      <c r="B769" s="19"/>
      <c r="E769" s="21"/>
      <c r="M769" s="186"/>
      <c r="S769" s="18"/>
      <c r="T769" s="17"/>
      <c r="U769" s="18"/>
      <c r="V769" s="30"/>
      <c r="W769" s="30"/>
      <c r="X769" s="18"/>
      <c r="Y769" s="18"/>
      <c r="Z769" s="18"/>
      <c r="AA769" s="186"/>
      <c r="AB769" s="186"/>
      <c r="AC769" s="295"/>
      <c r="AD769" s="186"/>
      <c r="AE769" s="18"/>
      <c r="AF769" s="18"/>
      <c r="AG769" s="41"/>
      <c r="AH769" s="13"/>
      <c r="AM769" s="21"/>
      <c r="AN769" s="295"/>
      <c r="AV769" s="22"/>
      <c r="AW769" s="21"/>
      <c r="AX769" s="21"/>
      <c r="BB769" s="186"/>
      <c r="BC769" s="186"/>
      <c r="BD769" s="186"/>
      <c r="BE769" s="186"/>
      <c r="BI769" s="21"/>
      <c r="BR769" s="186"/>
      <c r="BS769" s="186"/>
      <c r="BT769" s="186"/>
      <c r="BU769" s="186"/>
      <c r="BV769" s="21"/>
      <c r="BW769" s="23"/>
      <c r="BX769" s="21"/>
      <c r="BY769" s="44"/>
      <c r="BZ769" s="23"/>
      <c r="CE769" s="186"/>
      <c r="CF769" s="186"/>
      <c r="CG769" s="186"/>
      <c r="CH769" s="186"/>
    </row>
    <row r="770" spans="1:86" s="16" customFormat="1" x14ac:dyDescent="0.2">
      <c r="A770" s="21"/>
      <c r="B770" s="19"/>
      <c r="E770" s="21"/>
      <c r="M770" s="186"/>
      <c r="S770" s="18"/>
      <c r="T770" s="17"/>
      <c r="U770" s="18"/>
      <c r="V770" s="30"/>
      <c r="W770" s="30"/>
      <c r="X770" s="18"/>
      <c r="Y770" s="18"/>
      <c r="Z770" s="18"/>
      <c r="AA770" s="186"/>
      <c r="AB770" s="186"/>
      <c r="AC770" s="295"/>
      <c r="AD770" s="186"/>
      <c r="AE770" s="18"/>
      <c r="AF770" s="18"/>
      <c r="AG770" s="41"/>
      <c r="AH770" s="13"/>
      <c r="AM770" s="21"/>
      <c r="AN770" s="295"/>
      <c r="AV770" s="22"/>
      <c r="AW770" s="21"/>
      <c r="AX770" s="21"/>
      <c r="BB770" s="186"/>
      <c r="BC770" s="186"/>
      <c r="BD770" s="186"/>
      <c r="BE770" s="186"/>
      <c r="BI770" s="21"/>
      <c r="BR770" s="186"/>
      <c r="BS770" s="186"/>
      <c r="BT770" s="186"/>
      <c r="BU770" s="186"/>
      <c r="BV770" s="21"/>
      <c r="BW770" s="23"/>
      <c r="BX770" s="21"/>
      <c r="BY770" s="44"/>
      <c r="BZ770" s="23"/>
      <c r="CE770" s="186"/>
      <c r="CF770" s="186"/>
      <c r="CG770" s="186"/>
      <c r="CH770" s="186"/>
    </row>
    <row r="771" spans="1:86" s="16" customFormat="1" x14ac:dyDescent="0.2">
      <c r="A771" s="21"/>
      <c r="B771" s="19"/>
      <c r="E771" s="21"/>
      <c r="M771" s="186"/>
      <c r="S771" s="18"/>
      <c r="T771" s="17"/>
      <c r="U771" s="18"/>
      <c r="V771" s="30"/>
      <c r="W771" s="30"/>
      <c r="X771" s="18"/>
      <c r="Y771" s="18"/>
      <c r="Z771" s="18"/>
      <c r="AA771" s="186"/>
      <c r="AB771" s="186"/>
      <c r="AC771" s="295"/>
      <c r="AD771" s="186"/>
      <c r="AE771" s="18"/>
      <c r="AF771" s="18"/>
      <c r="AG771" s="41"/>
      <c r="AH771" s="13"/>
      <c r="AM771" s="21"/>
      <c r="AN771" s="295"/>
      <c r="AV771" s="22"/>
      <c r="AW771" s="21"/>
      <c r="AX771" s="21"/>
      <c r="BB771" s="186"/>
      <c r="BC771" s="186"/>
      <c r="BD771" s="186"/>
      <c r="BE771" s="186"/>
      <c r="BI771" s="21"/>
      <c r="BR771" s="186"/>
      <c r="BS771" s="186"/>
      <c r="BT771" s="186"/>
      <c r="BU771" s="186"/>
      <c r="BV771" s="21"/>
      <c r="BW771" s="23"/>
      <c r="BX771" s="21"/>
      <c r="BY771" s="44"/>
      <c r="BZ771" s="23"/>
      <c r="CE771" s="186"/>
      <c r="CF771" s="186"/>
      <c r="CG771" s="186"/>
      <c r="CH771" s="186"/>
    </row>
    <row r="772" spans="1:86" s="16" customFormat="1" x14ac:dyDescent="0.2">
      <c r="A772" s="21"/>
      <c r="B772" s="19"/>
      <c r="E772" s="21"/>
      <c r="M772" s="186"/>
      <c r="S772" s="18"/>
      <c r="T772" s="17"/>
      <c r="U772" s="18"/>
      <c r="V772" s="30"/>
      <c r="W772" s="30"/>
      <c r="X772" s="18"/>
      <c r="Y772" s="18"/>
      <c r="Z772" s="18"/>
      <c r="AA772" s="186"/>
      <c r="AB772" s="186"/>
      <c r="AC772" s="295"/>
      <c r="AD772" s="186"/>
      <c r="AE772" s="18"/>
      <c r="AF772" s="18"/>
      <c r="AG772" s="41"/>
      <c r="AH772" s="13"/>
      <c r="AM772" s="21"/>
      <c r="AN772" s="295"/>
      <c r="AV772" s="22"/>
      <c r="AW772" s="21"/>
      <c r="AX772" s="21"/>
      <c r="BB772" s="186"/>
      <c r="BC772" s="186"/>
      <c r="BD772" s="186"/>
      <c r="BE772" s="186"/>
      <c r="BI772" s="21"/>
      <c r="BR772" s="186"/>
      <c r="BS772" s="186"/>
      <c r="BT772" s="186"/>
      <c r="BU772" s="186"/>
      <c r="BV772" s="21"/>
      <c r="BW772" s="23"/>
      <c r="BX772" s="21"/>
      <c r="BY772" s="44"/>
      <c r="BZ772" s="23"/>
      <c r="CE772" s="186"/>
      <c r="CF772" s="186"/>
      <c r="CG772" s="186"/>
      <c r="CH772" s="186"/>
    </row>
    <row r="773" spans="1:86" s="16" customFormat="1" x14ac:dyDescent="0.2">
      <c r="A773" s="21"/>
      <c r="B773" s="19"/>
      <c r="E773" s="21"/>
      <c r="M773" s="186"/>
      <c r="S773" s="18"/>
      <c r="T773" s="17"/>
      <c r="U773" s="18"/>
      <c r="V773" s="30"/>
      <c r="W773" s="30"/>
      <c r="X773" s="18"/>
      <c r="Y773" s="18"/>
      <c r="Z773" s="18"/>
      <c r="AA773" s="186"/>
      <c r="AB773" s="186"/>
      <c r="AC773" s="295"/>
      <c r="AD773" s="186"/>
      <c r="AE773" s="18"/>
      <c r="AF773" s="18"/>
      <c r="AG773" s="41"/>
      <c r="AH773" s="13"/>
      <c r="AM773" s="21"/>
      <c r="AN773" s="295"/>
      <c r="AV773" s="22"/>
      <c r="AW773" s="21"/>
      <c r="AX773" s="21"/>
      <c r="BB773" s="186"/>
      <c r="BC773" s="186"/>
      <c r="BD773" s="186"/>
      <c r="BE773" s="186"/>
      <c r="BI773" s="21"/>
      <c r="BR773" s="186"/>
      <c r="BS773" s="186"/>
      <c r="BT773" s="186"/>
      <c r="BU773" s="186"/>
      <c r="BV773" s="21"/>
      <c r="BW773" s="23"/>
      <c r="BX773" s="21"/>
      <c r="BY773" s="44"/>
      <c r="BZ773" s="23"/>
      <c r="CE773" s="186"/>
      <c r="CF773" s="186"/>
      <c r="CG773" s="186"/>
      <c r="CH773" s="186"/>
    </row>
    <row r="774" spans="1:86" s="16" customFormat="1" x14ac:dyDescent="0.2">
      <c r="A774" s="21"/>
      <c r="B774" s="19"/>
      <c r="E774" s="21"/>
      <c r="M774" s="186"/>
      <c r="S774" s="18"/>
      <c r="T774" s="17"/>
      <c r="U774" s="18"/>
      <c r="V774" s="30"/>
      <c r="W774" s="30"/>
      <c r="X774" s="18"/>
      <c r="Y774" s="18"/>
      <c r="Z774" s="18"/>
      <c r="AA774" s="186"/>
      <c r="AB774" s="186"/>
      <c r="AC774" s="295"/>
      <c r="AD774" s="186"/>
      <c r="AE774" s="18"/>
      <c r="AF774" s="18"/>
      <c r="AG774" s="41"/>
      <c r="AH774" s="13"/>
      <c r="AM774" s="21"/>
      <c r="AN774" s="295"/>
      <c r="AV774" s="22"/>
      <c r="AW774" s="21"/>
      <c r="AX774" s="21"/>
      <c r="BB774" s="186"/>
      <c r="BC774" s="186"/>
      <c r="BD774" s="186"/>
      <c r="BE774" s="186"/>
      <c r="BI774" s="21"/>
      <c r="BR774" s="186"/>
      <c r="BS774" s="186"/>
      <c r="BT774" s="186"/>
      <c r="BU774" s="186"/>
      <c r="BV774" s="21"/>
      <c r="BW774" s="23"/>
      <c r="BX774" s="21"/>
      <c r="BY774" s="44"/>
      <c r="BZ774" s="23"/>
      <c r="CE774" s="186"/>
      <c r="CF774" s="186"/>
      <c r="CG774" s="186"/>
      <c r="CH774" s="186"/>
    </row>
    <row r="775" spans="1:86" s="16" customFormat="1" x14ac:dyDescent="0.2">
      <c r="A775" s="21"/>
      <c r="B775" s="19"/>
      <c r="E775" s="21"/>
      <c r="M775" s="186"/>
      <c r="S775" s="18"/>
      <c r="T775" s="17"/>
      <c r="U775" s="18"/>
      <c r="V775" s="30"/>
      <c r="W775" s="30"/>
      <c r="X775" s="18"/>
      <c r="Y775" s="18"/>
      <c r="Z775" s="18"/>
      <c r="AA775" s="186"/>
      <c r="AB775" s="186"/>
      <c r="AC775" s="295"/>
      <c r="AD775" s="186"/>
      <c r="AE775" s="18"/>
      <c r="AF775" s="18"/>
      <c r="AG775" s="41"/>
      <c r="AH775" s="13"/>
      <c r="AM775" s="21"/>
      <c r="AN775" s="295"/>
      <c r="AV775" s="22"/>
      <c r="AW775" s="21"/>
      <c r="AX775" s="21"/>
      <c r="BB775" s="186"/>
      <c r="BC775" s="186"/>
      <c r="BD775" s="186"/>
      <c r="BE775" s="186"/>
      <c r="BI775" s="21"/>
      <c r="BR775" s="186"/>
      <c r="BS775" s="186"/>
      <c r="BT775" s="186"/>
      <c r="BU775" s="186"/>
      <c r="BV775" s="21"/>
      <c r="BW775" s="23"/>
      <c r="BX775" s="21"/>
      <c r="BY775" s="44"/>
      <c r="BZ775" s="23"/>
      <c r="CE775" s="186"/>
      <c r="CF775" s="186"/>
      <c r="CG775" s="186"/>
      <c r="CH775" s="186"/>
    </row>
    <row r="776" spans="1:86" s="16" customFormat="1" x14ac:dyDescent="0.2">
      <c r="A776" s="21"/>
      <c r="B776" s="19"/>
      <c r="E776" s="21"/>
      <c r="M776" s="186"/>
      <c r="S776" s="18"/>
      <c r="T776" s="17"/>
      <c r="U776" s="18"/>
      <c r="V776" s="30"/>
      <c r="W776" s="30"/>
      <c r="X776" s="18"/>
      <c r="Y776" s="18"/>
      <c r="Z776" s="18"/>
      <c r="AA776" s="186"/>
      <c r="AB776" s="186"/>
      <c r="AC776" s="295"/>
      <c r="AD776" s="186"/>
      <c r="AE776" s="18"/>
      <c r="AF776" s="18"/>
      <c r="AG776" s="41"/>
      <c r="AH776" s="13"/>
      <c r="AM776" s="21"/>
      <c r="AN776" s="295"/>
      <c r="AV776" s="22"/>
      <c r="AW776" s="21"/>
      <c r="AX776" s="21"/>
      <c r="BB776" s="186"/>
      <c r="BC776" s="186"/>
      <c r="BD776" s="186"/>
      <c r="BE776" s="186"/>
      <c r="BI776" s="21"/>
      <c r="BR776" s="186"/>
      <c r="BS776" s="186"/>
      <c r="BT776" s="186"/>
      <c r="BU776" s="186"/>
      <c r="BV776" s="21"/>
      <c r="BW776" s="23"/>
      <c r="BX776" s="21"/>
      <c r="BY776" s="44"/>
      <c r="BZ776" s="23"/>
      <c r="CE776" s="186"/>
      <c r="CF776" s="186"/>
      <c r="CG776" s="186"/>
      <c r="CH776" s="186"/>
    </row>
    <row r="777" spans="1:86" s="16" customFormat="1" x14ac:dyDescent="0.2">
      <c r="A777" s="21"/>
      <c r="B777" s="19"/>
      <c r="E777" s="21"/>
      <c r="M777" s="186"/>
      <c r="S777" s="18"/>
      <c r="T777" s="17"/>
      <c r="U777" s="18"/>
      <c r="V777" s="30"/>
      <c r="W777" s="30"/>
      <c r="X777" s="18"/>
      <c r="Y777" s="18"/>
      <c r="Z777" s="18"/>
      <c r="AA777" s="186"/>
      <c r="AB777" s="186"/>
      <c r="AC777" s="295"/>
      <c r="AD777" s="186"/>
      <c r="AE777" s="18"/>
      <c r="AF777" s="18"/>
      <c r="AG777" s="41"/>
      <c r="AH777" s="13"/>
      <c r="AM777" s="21"/>
      <c r="AN777" s="295"/>
      <c r="AV777" s="22"/>
      <c r="AW777" s="21"/>
      <c r="AX777" s="21"/>
      <c r="BB777" s="186"/>
      <c r="BC777" s="186"/>
      <c r="BD777" s="186"/>
      <c r="BE777" s="186"/>
      <c r="BI777" s="21"/>
      <c r="BR777" s="186"/>
      <c r="BS777" s="186"/>
      <c r="BT777" s="186"/>
      <c r="BU777" s="186"/>
      <c r="BV777" s="21"/>
      <c r="BW777" s="23"/>
      <c r="BX777" s="21"/>
      <c r="BY777" s="44"/>
      <c r="BZ777" s="23"/>
      <c r="CE777" s="186"/>
      <c r="CF777" s="186"/>
      <c r="CG777" s="186"/>
      <c r="CH777" s="186"/>
    </row>
    <row r="778" spans="1:86" s="16" customFormat="1" x14ac:dyDescent="0.2">
      <c r="A778" s="21"/>
      <c r="B778" s="19"/>
      <c r="E778" s="21"/>
      <c r="M778" s="186"/>
      <c r="S778" s="18"/>
      <c r="T778" s="17"/>
      <c r="U778" s="18"/>
      <c r="V778" s="30"/>
      <c r="W778" s="30"/>
      <c r="X778" s="18"/>
      <c r="Y778" s="18"/>
      <c r="Z778" s="18"/>
      <c r="AA778" s="186"/>
      <c r="AB778" s="186"/>
      <c r="AC778" s="295"/>
      <c r="AD778" s="186"/>
      <c r="AE778" s="18"/>
      <c r="AF778" s="18"/>
      <c r="AG778" s="41"/>
      <c r="AH778" s="13"/>
      <c r="AM778" s="21"/>
      <c r="AN778" s="295"/>
      <c r="AV778" s="22"/>
      <c r="AW778" s="21"/>
      <c r="AX778" s="21"/>
      <c r="BB778" s="186"/>
      <c r="BC778" s="186"/>
      <c r="BD778" s="186"/>
      <c r="BE778" s="186"/>
      <c r="BI778" s="21"/>
      <c r="BR778" s="186"/>
      <c r="BS778" s="186"/>
      <c r="BT778" s="186"/>
      <c r="BU778" s="186"/>
      <c r="BV778" s="21"/>
      <c r="BW778" s="23"/>
      <c r="BX778" s="21"/>
      <c r="BY778" s="44"/>
      <c r="BZ778" s="23"/>
      <c r="CE778" s="186"/>
      <c r="CF778" s="186"/>
      <c r="CG778" s="186"/>
      <c r="CH778" s="186"/>
    </row>
    <row r="779" spans="1:86" s="16" customFormat="1" x14ac:dyDescent="0.2">
      <c r="A779" s="21"/>
      <c r="B779" s="19"/>
      <c r="E779" s="21"/>
      <c r="M779" s="186"/>
      <c r="S779" s="18"/>
      <c r="T779" s="17"/>
      <c r="U779" s="18"/>
      <c r="V779" s="30"/>
      <c r="W779" s="30"/>
      <c r="X779" s="18"/>
      <c r="Y779" s="18"/>
      <c r="Z779" s="18"/>
      <c r="AA779" s="186"/>
      <c r="AB779" s="186"/>
      <c r="AC779" s="295"/>
      <c r="AD779" s="186"/>
      <c r="AE779" s="18"/>
      <c r="AF779" s="18"/>
      <c r="AG779" s="41"/>
      <c r="AH779" s="13"/>
      <c r="AM779" s="21"/>
      <c r="AN779" s="295"/>
      <c r="AV779" s="22"/>
      <c r="AW779" s="21"/>
      <c r="AX779" s="21"/>
      <c r="BB779" s="186"/>
      <c r="BC779" s="186"/>
      <c r="BD779" s="186"/>
      <c r="BE779" s="186"/>
      <c r="BI779" s="21"/>
      <c r="BR779" s="186"/>
      <c r="BS779" s="186"/>
      <c r="BT779" s="186"/>
      <c r="BU779" s="186"/>
      <c r="BV779" s="21"/>
      <c r="BW779" s="23"/>
      <c r="BX779" s="21"/>
      <c r="BY779" s="44"/>
      <c r="BZ779" s="23"/>
      <c r="CE779" s="186"/>
      <c r="CF779" s="186"/>
      <c r="CG779" s="186"/>
      <c r="CH779" s="186"/>
    </row>
    <row r="780" spans="1:86" s="16" customFormat="1" x14ac:dyDescent="0.2">
      <c r="A780" s="21"/>
      <c r="B780" s="19"/>
      <c r="E780" s="21"/>
      <c r="M780" s="186"/>
      <c r="S780" s="18"/>
      <c r="T780" s="17"/>
      <c r="U780" s="18"/>
      <c r="V780" s="30"/>
      <c r="W780" s="30"/>
      <c r="X780" s="18"/>
      <c r="Y780" s="18"/>
      <c r="Z780" s="18"/>
      <c r="AA780" s="186"/>
      <c r="AB780" s="186"/>
      <c r="AC780" s="295"/>
      <c r="AD780" s="186"/>
      <c r="AE780" s="18"/>
      <c r="AF780" s="18"/>
      <c r="AG780" s="41"/>
      <c r="AH780" s="13"/>
      <c r="AM780" s="21"/>
      <c r="AN780" s="295"/>
      <c r="AV780" s="22"/>
      <c r="AW780" s="21"/>
      <c r="AX780" s="21"/>
      <c r="BB780" s="186"/>
      <c r="BC780" s="186"/>
      <c r="BD780" s="186"/>
      <c r="BE780" s="186"/>
      <c r="BI780" s="21"/>
      <c r="BR780" s="186"/>
      <c r="BS780" s="186"/>
      <c r="BT780" s="186"/>
      <c r="BU780" s="186"/>
      <c r="BV780" s="21"/>
      <c r="BW780" s="23"/>
      <c r="BX780" s="21"/>
      <c r="BY780" s="44"/>
      <c r="BZ780" s="23"/>
      <c r="CE780" s="186"/>
      <c r="CF780" s="186"/>
      <c r="CG780" s="186"/>
      <c r="CH780" s="186"/>
    </row>
    <row r="781" spans="1:86" s="16" customFormat="1" x14ac:dyDescent="0.2">
      <c r="A781" s="21"/>
      <c r="B781" s="19"/>
      <c r="E781" s="21"/>
      <c r="M781" s="186"/>
      <c r="S781" s="18"/>
      <c r="T781" s="17"/>
      <c r="U781" s="18"/>
      <c r="V781" s="30"/>
      <c r="W781" s="30"/>
      <c r="X781" s="18"/>
      <c r="Y781" s="18"/>
      <c r="Z781" s="18"/>
      <c r="AA781" s="186"/>
      <c r="AB781" s="186"/>
      <c r="AC781" s="295"/>
      <c r="AD781" s="186"/>
      <c r="AE781" s="18"/>
      <c r="AF781" s="18"/>
      <c r="AG781" s="41"/>
      <c r="AH781" s="13"/>
      <c r="AM781" s="21"/>
      <c r="AN781" s="295"/>
      <c r="AV781" s="22"/>
      <c r="AW781" s="21"/>
      <c r="AX781" s="21"/>
      <c r="BB781" s="186"/>
      <c r="BC781" s="186"/>
      <c r="BD781" s="186"/>
      <c r="BE781" s="186"/>
      <c r="BI781" s="21"/>
      <c r="BR781" s="186"/>
      <c r="BS781" s="186"/>
      <c r="BT781" s="186"/>
      <c r="BU781" s="186"/>
      <c r="BV781" s="21"/>
      <c r="BW781" s="23"/>
      <c r="BX781" s="21"/>
      <c r="BY781" s="44"/>
      <c r="BZ781" s="23"/>
      <c r="CE781" s="186"/>
      <c r="CF781" s="186"/>
      <c r="CG781" s="186"/>
      <c r="CH781" s="186"/>
    </row>
    <row r="782" spans="1:86" s="16" customFormat="1" x14ac:dyDescent="0.2">
      <c r="A782" s="21"/>
      <c r="B782" s="19"/>
      <c r="E782" s="21"/>
      <c r="M782" s="186"/>
      <c r="S782" s="18"/>
      <c r="T782" s="17"/>
      <c r="U782" s="18"/>
      <c r="V782" s="30"/>
      <c r="W782" s="30"/>
      <c r="X782" s="18"/>
      <c r="Y782" s="18"/>
      <c r="Z782" s="18"/>
      <c r="AA782" s="186"/>
      <c r="AB782" s="186"/>
      <c r="AC782" s="295"/>
      <c r="AD782" s="186"/>
      <c r="AE782" s="18"/>
      <c r="AF782" s="18"/>
      <c r="AG782" s="41"/>
      <c r="AH782" s="13"/>
      <c r="AM782" s="21"/>
      <c r="AN782" s="295"/>
      <c r="AV782" s="22"/>
      <c r="AW782" s="21"/>
      <c r="AX782" s="21"/>
      <c r="BB782" s="186"/>
      <c r="BC782" s="186"/>
      <c r="BD782" s="186"/>
      <c r="BE782" s="186"/>
      <c r="BI782" s="21"/>
      <c r="BR782" s="186"/>
      <c r="BS782" s="186"/>
      <c r="BT782" s="186"/>
      <c r="BU782" s="186"/>
      <c r="BV782" s="21"/>
      <c r="BW782" s="23"/>
      <c r="BX782" s="21"/>
      <c r="BY782" s="44"/>
      <c r="BZ782" s="23"/>
      <c r="CE782" s="186"/>
      <c r="CF782" s="186"/>
      <c r="CG782" s="186"/>
      <c r="CH782" s="186"/>
    </row>
    <row r="783" spans="1:86" s="16" customFormat="1" x14ac:dyDescent="0.2">
      <c r="A783" s="21"/>
      <c r="B783" s="19"/>
      <c r="E783" s="21"/>
      <c r="M783" s="186"/>
      <c r="S783" s="18"/>
      <c r="T783" s="17"/>
      <c r="U783" s="18"/>
      <c r="V783" s="30"/>
      <c r="W783" s="30"/>
      <c r="X783" s="18"/>
      <c r="Y783" s="18"/>
      <c r="Z783" s="18"/>
      <c r="AA783" s="186"/>
      <c r="AB783" s="186"/>
      <c r="AC783" s="295"/>
      <c r="AD783" s="186"/>
      <c r="AE783" s="18"/>
      <c r="AF783" s="18"/>
      <c r="AG783" s="41"/>
      <c r="AH783" s="13"/>
      <c r="AM783" s="21"/>
      <c r="AN783" s="295"/>
      <c r="AV783" s="22"/>
      <c r="AW783" s="21"/>
      <c r="AX783" s="21"/>
      <c r="BB783" s="186"/>
      <c r="BC783" s="186"/>
      <c r="BD783" s="186"/>
      <c r="BE783" s="186"/>
      <c r="BI783" s="21"/>
      <c r="BR783" s="186"/>
      <c r="BS783" s="186"/>
      <c r="BT783" s="186"/>
      <c r="BU783" s="186"/>
      <c r="BV783" s="21"/>
      <c r="BW783" s="23"/>
      <c r="BX783" s="21"/>
      <c r="BY783" s="44"/>
      <c r="BZ783" s="23"/>
      <c r="CE783" s="186"/>
      <c r="CF783" s="186"/>
      <c r="CG783" s="186"/>
      <c r="CH783" s="186"/>
    </row>
    <row r="784" spans="1:86" s="16" customFormat="1" x14ac:dyDescent="0.2">
      <c r="A784" s="21"/>
      <c r="B784" s="19"/>
      <c r="E784" s="21"/>
      <c r="M784" s="186"/>
      <c r="S784" s="18"/>
      <c r="T784" s="17"/>
      <c r="U784" s="18"/>
      <c r="V784" s="30"/>
      <c r="W784" s="30"/>
      <c r="X784" s="18"/>
      <c r="Y784" s="18"/>
      <c r="Z784" s="18"/>
      <c r="AA784" s="186"/>
      <c r="AB784" s="186"/>
      <c r="AC784" s="295"/>
      <c r="AD784" s="186"/>
      <c r="AE784" s="18"/>
      <c r="AF784" s="18"/>
      <c r="AG784" s="41"/>
      <c r="AH784" s="13"/>
      <c r="AM784" s="21"/>
      <c r="AN784" s="295"/>
      <c r="AV784" s="22"/>
      <c r="AW784" s="21"/>
      <c r="AX784" s="21"/>
      <c r="BB784" s="186"/>
      <c r="BC784" s="186"/>
      <c r="BD784" s="186"/>
      <c r="BE784" s="186"/>
      <c r="BI784" s="21"/>
      <c r="BR784" s="186"/>
      <c r="BS784" s="186"/>
      <c r="BT784" s="186"/>
      <c r="BU784" s="186"/>
      <c r="BV784" s="21"/>
      <c r="BW784" s="23"/>
      <c r="BX784" s="21"/>
      <c r="BY784" s="44"/>
      <c r="BZ784" s="23"/>
      <c r="CE784" s="186"/>
      <c r="CF784" s="186"/>
      <c r="CG784" s="186"/>
      <c r="CH784" s="186"/>
    </row>
    <row r="785" spans="1:86" s="16" customFormat="1" x14ac:dyDescent="0.2">
      <c r="A785" s="21"/>
      <c r="B785" s="19"/>
      <c r="E785" s="21"/>
      <c r="M785" s="186"/>
      <c r="S785" s="18"/>
      <c r="T785" s="17"/>
      <c r="U785" s="18"/>
      <c r="V785" s="30"/>
      <c r="W785" s="30"/>
      <c r="X785" s="18"/>
      <c r="Y785" s="18"/>
      <c r="Z785" s="18"/>
      <c r="AA785" s="186"/>
      <c r="AB785" s="186"/>
      <c r="AC785" s="295"/>
      <c r="AD785" s="186"/>
      <c r="AE785" s="18"/>
      <c r="AF785" s="18"/>
      <c r="AG785" s="41"/>
      <c r="AH785" s="13"/>
      <c r="AM785" s="21"/>
      <c r="AN785" s="295"/>
      <c r="AV785" s="22"/>
      <c r="AW785" s="21"/>
      <c r="AX785" s="21"/>
      <c r="BB785" s="186"/>
      <c r="BC785" s="186"/>
      <c r="BD785" s="186"/>
      <c r="BE785" s="186"/>
      <c r="BI785" s="21"/>
      <c r="BR785" s="186"/>
      <c r="BS785" s="186"/>
      <c r="BT785" s="186"/>
      <c r="BU785" s="186"/>
      <c r="BV785" s="21"/>
      <c r="BW785" s="23"/>
      <c r="BX785" s="21"/>
      <c r="BY785" s="44"/>
      <c r="BZ785" s="23"/>
      <c r="CE785" s="186"/>
      <c r="CF785" s="186"/>
      <c r="CG785" s="186"/>
      <c r="CH785" s="186"/>
    </row>
    <row r="786" spans="1:86" s="16" customFormat="1" x14ac:dyDescent="0.2">
      <c r="A786" s="21"/>
      <c r="B786" s="19"/>
      <c r="E786" s="21"/>
      <c r="M786" s="186"/>
      <c r="S786" s="18"/>
      <c r="T786" s="17"/>
      <c r="U786" s="18"/>
      <c r="V786" s="30"/>
      <c r="W786" s="30"/>
      <c r="X786" s="18"/>
      <c r="Y786" s="18"/>
      <c r="Z786" s="18"/>
      <c r="AA786" s="186"/>
      <c r="AB786" s="186"/>
      <c r="AC786" s="295"/>
      <c r="AD786" s="186"/>
      <c r="AE786" s="18"/>
      <c r="AF786" s="18"/>
      <c r="AG786" s="41"/>
      <c r="AH786" s="13"/>
      <c r="AM786" s="21"/>
      <c r="AN786" s="295"/>
      <c r="AV786" s="22"/>
      <c r="AW786" s="21"/>
      <c r="AX786" s="21"/>
      <c r="BB786" s="186"/>
      <c r="BC786" s="186"/>
      <c r="BD786" s="186"/>
      <c r="BE786" s="186"/>
      <c r="BI786" s="21"/>
      <c r="BR786" s="186"/>
      <c r="BS786" s="186"/>
      <c r="BT786" s="186"/>
      <c r="BU786" s="186"/>
      <c r="BV786" s="21"/>
      <c r="BW786" s="23"/>
      <c r="BX786" s="21"/>
      <c r="BY786" s="44"/>
      <c r="BZ786" s="23"/>
      <c r="CE786" s="186"/>
      <c r="CF786" s="186"/>
      <c r="CG786" s="186"/>
      <c r="CH786" s="186"/>
    </row>
    <row r="787" spans="1:86" s="16" customFormat="1" x14ac:dyDescent="0.2">
      <c r="A787" s="21"/>
      <c r="B787" s="19"/>
      <c r="E787" s="21"/>
      <c r="M787" s="186"/>
      <c r="S787" s="18"/>
      <c r="T787" s="17"/>
      <c r="U787" s="18"/>
      <c r="V787" s="30"/>
      <c r="W787" s="30"/>
      <c r="X787" s="18"/>
      <c r="Y787" s="18"/>
      <c r="Z787" s="18"/>
      <c r="AA787" s="186"/>
      <c r="AB787" s="186"/>
      <c r="AC787" s="295"/>
      <c r="AD787" s="186"/>
      <c r="AE787" s="18"/>
      <c r="AF787" s="18"/>
      <c r="AG787" s="41"/>
      <c r="AH787" s="13"/>
      <c r="AM787" s="21"/>
      <c r="AN787" s="295"/>
      <c r="AV787" s="22"/>
      <c r="AW787" s="21"/>
      <c r="AX787" s="21"/>
      <c r="BB787" s="186"/>
      <c r="BC787" s="186"/>
      <c r="BD787" s="186"/>
      <c r="BE787" s="186"/>
      <c r="BI787" s="21"/>
      <c r="BR787" s="186"/>
      <c r="BS787" s="186"/>
      <c r="BT787" s="186"/>
      <c r="BU787" s="186"/>
      <c r="BV787" s="21"/>
      <c r="BW787" s="23"/>
      <c r="BX787" s="21"/>
      <c r="BY787" s="44"/>
      <c r="BZ787" s="23"/>
      <c r="CE787" s="186"/>
      <c r="CF787" s="186"/>
      <c r="CG787" s="186"/>
      <c r="CH787" s="186"/>
    </row>
    <row r="788" spans="1:86" s="16" customFormat="1" x14ac:dyDescent="0.2">
      <c r="A788" s="21"/>
      <c r="B788" s="19"/>
      <c r="E788" s="21"/>
      <c r="M788" s="186"/>
      <c r="S788" s="18"/>
      <c r="T788" s="17"/>
      <c r="U788" s="18"/>
      <c r="V788" s="30"/>
      <c r="W788" s="30"/>
      <c r="X788" s="18"/>
      <c r="Y788" s="18"/>
      <c r="Z788" s="18"/>
      <c r="AA788" s="186"/>
      <c r="AB788" s="186"/>
      <c r="AC788" s="295"/>
      <c r="AD788" s="186"/>
      <c r="AE788" s="18"/>
      <c r="AF788" s="18"/>
      <c r="AG788" s="41"/>
      <c r="AH788" s="13"/>
      <c r="AM788" s="21"/>
      <c r="AN788" s="295"/>
      <c r="AV788" s="22"/>
      <c r="AW788" s="21"/>
      <c r="AX788" s="21"/>
      <c r="BB788" s="186"/>
      <c r="BC788" s="186"/>
      <c r="BD788" s="186"/>
      <c r="BE788" s="186"/>
      <c r="BI788" s="21"/>
      <c r="BR788" s="186"/>
      <c r="BS788" s="186"/>
      <c r="BT788" s="186"/>
      <c r="BU788" s="186"/>
      <c r="BV788" s="21"/>
      <c r="BW788" s="23"/>
      <c r="BX788" s="21"/>
      <c r="BY788" s="44"/>
      <c r="BZ788" s="23"/>
      <c r="CE788" s="186"/>
      <c r="CF788" s="186"/>
      <c r="CG788" s="186"/>
      <c r="CH788" s="186"/>
    </row>
    <row r="789" spans="1:86" s="16" customFormat="1" x14ac:dyDescent="0.2">
      <c r="A789" s="21"/>
      <c r="B789" s="19"/>
      <c r="E789" s="21"/>
      <c r="M789" s="186"/>
      <c r="S789" s="18"/>
      <c r="T789" s="17"/>
      <c r="U789" s="18"/>
      <c r="V789" s="30"/>
      <c r="W789" s="30"/>
      <c r="X789" s="18"/>
      <c r="Y789" s="18"/>
      <c r="Z789" s="18"/>
      <c r="AA789" s="186"/>
      <c r="AB789" s="186"/>
      <c r="AC789" s="295"/>
      <c r="AD789" s="186"/>
      <c r="AE789" s="18"/>
      <c r="AF789" s="18"/>
      <c r="AG789" s="41"/>
      <c r="AH789" s="13"/>
      <c r="AM789" s="21"/>
      <c r="AN789" s="295"/>
      <c r="AV789" s="22"/>
      <c r="AW789" s="21"/>
      <c r="AX789" s="21"/>
      <c r="BB789" s="186"/>
      <c r="BC789" s="186"/>
      <c r="BD789" s="186"/>
      <c r="BE789" s="186"/>
      <c r="BI789" s="21"/>
      <c r="BR789" s="186"/>
      <c r="BS789" s="186"/>
      <c r="BT789" s="186"/>
      <c r="BU789" s="186"/>
      <c r="BV789" s="21"/>
      <c r="BW789" s="23"/>
      <c r="BX789" s="21"/>
      <c r="BY789" s="44"/>
      <c r="BZ789" s="23"/>
      <c r="CE789" s="186"/>
      <c r="CF789" s="186"/>
      <c r="CG789" s="186"/>
      <c r="CH789" s="186"/>
    </row>
    <row r="790" spans="1:86" s="16" customFormat="1" x14ac:dyDescent="0.2">
      <c r="A790" s="21"/>
      <c r="B790" s="19"/>
      <c r="E790" s="21"/>
      <c r="M790" s="186"/>
      <c r="S790" s="18"/>
      <c r="T790" s="17"/>
      <c r="U790" s="18"/>
      <c r="V790" s="30"/>
      <c r="W790" s="30"/>
      <c r="X790" s="18"/>
      <c r="Y790" s="18"/>
      <c r="Z790" s="18"/>
      <c r="AA790" s="186"/>
      <c r="AB790" s="186"/>
      <c r="AC790" s="295"/>
      <c r="AD790" s="186"/>
      <c r="AE790" s="18"/>
      <c r="AF790" s="18"/>
      <c r="AG790" s="41"/>
      <c r="AH790" s="13"/>
      <c r="AM790" s="21"/>
      <c r="AN790" s="295"/>
      <c r="AV790" s="22"/>
      <c r="AW790" s="21"/>
      <c r="AX790" s="21"/>
      <c r="BB790" s="186"/>
      <c r="BC790" s="186"/>
      <c r="BD790" s="186"/>
      <c r="BE790" s="186"/>
      <c r="BI790" s="21"/>
      <c r="BR790" s="186"/>
      <c r="BS790" s="186"/>
      <c r="BT790" s="186"/>
      <c r="BU790" s="186"/>
      <c r="BV790" s="21"/>
      <c r="BW790" s="23"/>
      <c r="BX790" s="21"/>
      <c r="BY790" s="44"/>
      <c r="BZ790" s="23"/>
      <c r="CE790" s="186"/>
      <c r="CF790" s="186"/>
      <c r="CG790" s="186"/>
      <c r="CH790" s="186"/>
    </row>
    <row r="791" spans="1:86" s="16" customFormat="1" x14ac:dyDescent="0.2">
      <c r="A791" s="21"/>
      <c r="B791" s="19"/>
      <c r="E791" s="21"/>
      <c r="M791" s="186"/>
      <c r="S791" s="18"/>
      <c r="T791" s="17"/>
      <c r="U791" s="18"/>
      <c r="V791" s="30"/>
      <c r="W791" s="30"/>
      <c r="X791" s="18"/>
      <c r="Y791" s="18"/>
      <c r="Z791" s="18"/>
      <c r="AA791" s="186"/>
      <c r="AB791" s="186"/>
      <c r="AC791" s="295"/>
      <c r="AD791" s="186"/>
      <c r="AE791" s="18"/>
      <c r="AF791" s="18"/>
      <c r="AG791" s="41"/>
      <c r="AH791" s="13"/>
      <c r="AM791" s="21"/>
      <c r="AN791" s="295"/>
      <c r="AV791" s="22"/>
      <c r="AW791" s="21"/>
      <c r="AX791" s="21"/>
      <c r="BB791" s="186"/>
      <c r="BC791" s="186"/>
      <c r="BD791" s="186"/>
      <c r="BE791" s="186"/>
      <c r="BI791" s="21"/>
      <c r="BR791" s="186"/>
      <c r="BS791" s="186"/>
      <c r="BT791" s="186"/>
      <c r="BU791" s="186"/>
      <c r="BV791" s="21"/>
      <c r="BW791" s="23"/>
      <c r="BX791" s="21"/>
      <c r="BY791" s="44"/>
      <c r="BZ791" s="23"/>
      <c r="CE791" s="186"/>
      <c r="CF791" s="186"/>
      <c r="CG791" s="186"/>
      <c r="CH791" s="186"/>
    </row>
    <row r="792" spans="1:86" s="16" customFormat="1" x14ac:dyDescent="0.2">
      <c r="A792" s="21"/>
      <c r="B792" s="19"/>
      <c r="E792" s="21"/>
      <c r="M792" s="186"/>
      <c r="S792" s="18"/>
      <c r="T792" s="17"/>
      <c r="U792" s="18"/>
      <c r="V792" s="30"/>
      <c r="W792" s="30"/>
      <c r="X792" s="18"/>
      <c r="Y792" s="18"/>
      <c r="Z792" s="18"/>
      <c r="AA792" s="186"/>
      <c r="AB792" s="186"/>
      <c r="AC792" s="295"/>
      <c r="AD792" s="186"/>
      <c r="AE792" s="18"/>
      <c r="AF792" s="18"/>
      <c r="AG792" s="41"/>
      <c r="AH792" s="13"/>
      <c r="AM792" s="21"/>
      <c r="AN792" s="295"/>
      <c r="AV792" s="22"/>
      <c r="AW792" s="21"/>
      <c r="AX792" s="21"/>
      <c r="BB792" s="186"/>
      <c r="BC792" s="186"/>
      <c r="BD792" s="186"/>
      <c r="BE792" s="186"/>
      <c r="BI792" s="21"/>
      <c r="BR792" s="186"/>
      <c r="BS792" s="186"/>
      <c r="BT792" s="186"/>
      <c r="BU792" s="186"/>
      <c r="BV792" s="21"/>
      <c r="BW792" s="23"/>
      <c r="BX792" s="21"/>
      <c r="BY792" s="44"/>
      <c r="BZ792" s="23"/>
      <c r="CE792" s="186"/>
      <c r="CF792" s="186"/>
      <c r="CG792" s="186"/>
      <c r="CH792" s="186"/>
    </row>
    <row r="793" spans="1:86" s="16" customFormat="1" x14ac:dyDescent="0.2">
      <c r="A793" s="21"/>
      <c r="B793" s="19"/>
      <c r="E793" s="21"/>
      <c r="M793" s="186"/>
      <c r="S793" s="18"/>
      <c r="T793" s="17"/>
      <c r="U793" s="18"/>
      <c r="V793" s="30"/>
      <c r="W793" s="30"/>
      <c r="X793" s="18"/>
      <c r="Y793" s="18"/>
      <c r="Z793" s="18"/>
      <c r="AA793" s="186"/>
      <c r="AB793" s="186"/>
      <c r="AC793" s="295"/>
      <c r="AD793" s="186"/>
      <c r="AE793" s="18"/>
      <c r="AF793" s="18"/>
      <c r="AG793" s="41"/>
      <c r="AH793" s="13"/>
      <c r="AM793" s="21"/>
      <c r="AN793" s="295"/>
      <c r="AV793" s="22"/>
      <c r="AW793" s="21"/>
      <c r="AX793" s="21"/>
      <c r="BB793" s="186"/>
      <c r="BC793" s="186"/>
      <c r="BD793" s="186"/>
      <c r="BE793" s="186"/>
      <c r="BI793" s="21"/>
      <c r="BR793" s="186"/>
      <c r="BS793" s="186"/>
      <c r="BT793" s="186"/>
      <c r="BU793" s="186"/>
      <c r="BV793" s="21"/>
      <c r="BW793" s="23"/>
      <c r="BX793" s="21"/>
      <c r="BY793" s="44"/>
      <c r="BZ793" s="23"/>
      <c r="CE793" s="186"/>
      <c r="CF793" s="186"/>
      <c r="CG793" s="186"/>
      <c r="CH793" s="186"/>
    </row>
    <row r="794" spans="1:86" s="16" customFormat="1" x14ac:dyDescent="0.2">
      <c r="A794" s="21"/>
      <c r="B794" s="19"/>
      <c r="E794" s="21"/>
      <c r="M794" s="186"/>
      <c r="S794" s="18"/>
      <c r="T794" s="17"/>
      <c r="U794" s="18"/>
      <c r="V794" s="30"/>
      <c r="W794" s="30"/>
      <c r="X794" s="18"/>
      <c r="Y794" s="18"/>
      <c r="Z794" s="18"/>
      <c r="AA794" s="186"/>
      <c r="AB794" s="186"/>
      <c r="AC794" s="295"/>
      <c r="AD794" s="186"/>
      <c r="AE794" s="18"/>
      <c r="AF794" s="18"/>
      <c r="AG794" s="41"/>
      <c r="AH794" s="13"/>
      <c r="AM794" s="21"/>
      <c r="AN794" s="295"/>
      <c r="AV794" s="22"/>
      <c r="AW794" s="21"/>
      <c r="AX794" s="21"/>
      <c r="BB794" s="186"/>
      <c r="BC794" s="186"/>
      <c r="BD794" s="186"/>
      <c r="BE794" s="186"/>
      <c r="BI794" s="21"/>
      <c r="BR794" s="186"/>
      <c r="BS794" s="186"/>
      <c r="BT794" s="186"/>
      <c r="BU794" s="186"/>
      <c r="BV794" s="21"/>
      <c r="BW794" s="23"/>
      <c r="BX794" s="21"/>
      <c r="BY794" s="44"/>
      <c r="BZ794" s="23"/>
      <c r="CE794" s="186"/>
      <c r="CF794" s="186"/>
      <c r="CG794" s="186"/>
      <c r="CH794" s="186"/>
    </row>
    <row r="795" spans="1:86" s="16" customFormat="1" x14ac:dyDescent="0.2">
      <c r="A795" s="21"/>
      <c r="B795" s="19"/>
      <c r="E795" s="21"/>
      <c r="M795" s="186"/>
      <c r="S795" s="18"/>
      <c r="T795" s="17"/>
      <c r="U795" s="18"/>
      <c r="V795" s="30"/>
      <c r="W795" s="30"/>
      <c r="X795" s="18"/>
      <c r="Y795" s="18"/>
      <c r="Z795" s="18"/>
      <c r="AA795" s="186"/>
      <c r="AB795" s="186"/>
      <c r="AC795" s="295"/>
      <c r="AD795" s="186"/>
      <c r="AE795" s="18"/>
      <c r="AF795" s="18"/>
      <c r="AG795" s="41"/>
      <c r="AH795" s="13"/>
      <c r="AM795" s="21"/>
      <c r="AN795" s="295"/>
      <c r="AV795" s="22"/>
      <c r="AW795" s="21"/>
      <c r="AX795" s="21"/>
      <c r="BB795" s="186"/>
      <c r="BC795" s="186"/>
      <c r="BD795" s="186"/>
      <c r="BE795" s="186"/>
      <c r="BI795" s="21"/>
      <c r="BR795" s="186"/>
      <c r="BS795" s="186"/>
      <c r="BT795" s="186"/>
      <c r="BU795" s="186"/>
      <c r="BV795" s="21"/>
      <c r="BW795" s="23"/>
      <c r="BX795" s="21"/>
      <c r="BY795" s="44"/>
      <c r="BZ795" s="23"/>
      <c r="CE795" s="186"/>
      <c r="CF795" s="186"/>
      <c r="CG795" s="186"/>
      <c r="CH795" s="186"/>
    </row>
    <row r="796" spans="1:86" s="16" customFormat="1" x14ac:dyDescent="0.2">
      <c r="A796" s="21"/>
      <c r="B796" s="19"/>
      <c r="E796" s="21"/>
      <c r="M796" s="186"/>
      <c r="S796" s="18"/>
      <c r="T796" s="17"/>
      <c r="U796" s="18"/>
      <c r="V796" s="30"/>
      <c r="W796" s="30"/>
      <c r="X796" s="18"/>
      <c r="Y796" s="18"/>
      <c r="Z796" s="18"/>
      <c r="AA796" s="186"/>
      <c r="AB796" s="186"/>
      <c r="AC796" s="295"/>
      <c r="AD796" s="186"/>
      <c r="AE796" s="18"/>
      <c r="AF796" s="18"/>
      <c r="AG796" s="41"/>
      <c r="AH796" s="13"/>
      <c r="AM796" s="21"/>
      <c r="AN796" s="295"/>
      <c r="AV796" s="22"/>
      <c r="AW796" s="21"/>
      <c r="AX796" s="21"/>
      <c r="BB796" s="186"/>
      <c r="BC796" s="186"/>
      <c r="BD796" s="186"/>
      <c r="BE796" s="186"/>
      <c r="BI796" s="21"/>
      <c r="BR796" s="186"/>
      <c r="BS796" s="186"/>
      <c r="BT796" s="186"/>
      <c r="BU796" s="186"/>
      <c r="BV796" s="21"/>
      <c r="BW796" s="23"/>
      <c r="BX796" s="21"/>
      <c r="BY796" s="44"/>
      <c r="BZ796" s="23"/>
      <c r="CE796" s="186"/>
      <c r="CF796" s="186"/>
      <c r="CG796" s="186"/>
      <c r="CH796" s="186"/>
    </row>
    <row r="797" spans="1:86" s="16" customFormat="1" x14ac:dyDescent="0.2">
      <c r="A797" s="21"/>
      <c r="B797" s="19"/>
      <c r="E797" s="21"/>
      <c r="M797" s="186"/>
      <c r="S797" s="18"/>
      <c r="T797" s="17"/>
      <c r="U797" s="18"/>
      <c r="V797" s="30"/>
      <c r="W797" s="30"/>
      <c r="X797" s="18"/>
      <c r="Y797" s="18"/>
      <c r="Z797" s="18"/>
      <c r="AA797" s="186"/>
      <c r="AB797" s="186"/>
      <c r="AC797" s="295"/>
      <c r="AD797" s="186"/>
      <c r="AE797" s="18"/>
      <c r="AF797" s="18"/>
      <c r="AG797" s="41"/>
      <c r="AH797" s="13"/>
      <c r="AM797" s="21"/>
      <c r="AN797" s="295"/>
      <c r="AV797" s="22"/>
      <c r="AW797" s="21"/>
      <c r="AX797" s="21"/>
      <c r="BB797" s="186"/>
      <c r="BC797" s="186"/>
      <c r="BD797" s="186"/>
      <c r="BE797" s="186"/>
      <c r="BI797" s="21"/>
      <c r="BR797" s="186"/>
      <c r="BS797" s="186"/>
      <c r="BT797" s="186"/>
      <c r="BU797" s="186"/>
      <c r="BV797" s="21"/>
      <c r="BW797" s="23"/>
      <c r="BX797" s="21"/>
      <c r="BY797" s="44"/>
      <c r="BZ797" s="23"/>
      <c r="CE797" s="186"/>
      <c r="CF797" s="186"/>
      <c r="CG797" s="186"/>
      <c r="CH797" s="186"/>
    </row>
    <row r="798" spans="1:86" s="16" customFormat="1" x14ac:dyDescent="0.2">
      <c r="A798" s="21"/>
      <c r="B798" s="19"/>
      <c r="E798" s="21"/>
      <c r="M798" s="186"/>
      <c r="S798" s="18"/>
      <c r="T798" s="17"/>
      <c r="U798" s="18"/>
      <c r="V798" s="30"/>
      <c r="W798" s="30"/>
      <c r="X798" s="18"/>
      <c r="Y798" s="18"/>
      <c r="Z798" s="18"/>
      <c r="AA798" s="186"/>
      <c r="AB798" s="186"/>
      <c r="AC798" s="295"/>
      <c r="AD798" s="186"/>
      <c r="AE798" s="18"/>
      <c r="AF798" s="18"/>
      <c r="AG798" s="41"/>
      <c r="AH798" s="13"/>
      <c r="AM798" s="21"/>
      <c r="AN798" s="295"/>
      <c r="AV798" s="22"/>
      <c r="AW798" s="21"/>
      <c r="AX798" s="21"/>
      <c r="BB798" s="186"/>
      <c r="BC798" s="186"/>
      <c r="BD798" s="186"/>
      <c r="BE798" s="186"/>
      <c r="BI798" s="21"/>
      <c r="BR798" s="186"/>
      <c r="BS798" s="186"/>
      <c r="BT798" s="186"/>
      <c r="BU798" s="186"/>
      <c r="BV798" s="21"/>
      <c r="BW798" s="23"/>
      <c r="BX798" s="21"/>
      <c r="BY798" s="44"/>
      <c r="BZ798" s="23"/>
      <c r="CE798" s="186"/>
      <c r="CF798" s="186"/>
      <c r="CG798" s="186"/>
      <c r="CH798" s="186"/>
    </row>
    <row r="799" spans="1:86" s="16" customFormat="1" x14ac:dyDescent="0.2">
      <c r="A799" s="21"/>
      <c r="B799" s="19"/>
      <c r="E799" s="21"/>
      <c r="M799" s="186"/>
      <c r="S799" s="18"/>
      <c r="T799" s="17"/>
      <c r="U799" s="18"/>
      <c r="V799" s="30"/>
      <c r="W799" s="30"/>
      <c r="X799" s="18"/>
      <c r="Y799" s="18"/>
      <c r="Z799" s="18"/>
      <c r="AA799" s="186"/>
      <c r="AB799" s="186"/>
      <c r="AC799" s="295"/>
      <c r="AD799" s="186"/>
      <c r="AE799" s="18"/>
      <c r="AF799" s="18"/>
      <c r="AG799" s="41"/>
      <c r="AH799" s="13"/>
      <c r="AM799" s="21"/>
      <c r="AN799" s="295"/>
      <c r="AV799" s="22"/>
      <c r="AW799" s="21"/>
      <c r="AX799" s="21"/>
      <c r="BB799" s="186"/>
      <c r="BC799" s="186"/>
      <c r="BD799" s="186"/>
      <c r="BE799" s="186"/>
      <c r="BI799" s="21"/>
      <c r="BR799" s="186"/>
      <c r="BS799" s="186"/>
      <c r="BT799" s="186"/>
      <c r="BU799" s="186"/>
      <c r="BV799" s="21"/>
      <c r="BW799" s="23"/>
      <c r="BX799" s="21"/>
      <c r="BY799" s="44"/>
      <c r="BZ799" s="23"/>
      <c r="CE799" s="186"/>
      <c r="CF799" s="186"/>
      <c r="CG799" s="186"/>
      <c r="CH799" s="186"/>
    </row>
    <row r="800" spans="1:86" s="16" customFormat="1" x14ac:dyDescent="0.2">
      <c r="A800" s="21"/>
      <c r="B800" s="19"/>
      <c r="E800" s="21"/>
      <c r="M800" s="186"/>
      <c r="S800" s="18"/>
      <c r="T800" s="17"/>
      <c r="U800" s="18"/>
      <c r="V800" s="30"/>
      <c r="W800" s="30"/>
      <c r="X800" s="18"/>
      <c r="Y800" s="18"/>
      <c r="Z800" s="18"/>
      <c r="AA800" s="186"/>
      <c r="AB800" s="186"/>
      <c r="AC800" s="295"/>
      <c r="AD800" s="186"/>
      <c r="AE800" s="18"/>
      <c r="AF800" s="18"/>
      <c r="AG800" s="41"/>
      <c r="AH800" s="13"/>
      <c r="AM800" s="21"/>
      <c r="AN800" s="295"/>
      <c r="AV800" s="22"/>
      <c r="AW800" s="21"/>
      <c r="AX800" s="21"/>
      <c r="BB800" s="186"/>
      <c r="BC800" s="186"/>
      <c r="BD800" s="186"/>
      <c r="BE800" s="186"/>
      <c r="BI800" s="21"/>
      <c r="BR800" s="186"/>
      <c r="BS800" s="186"/>
      <c r="BT800" s="186"/>
      <c r="BU800" s="186"/>
      <c r="BV800" s="21"/>
      <c r="BW800" s="23"/>
      <c r="BX800" s="21"/>
      <c r="BY800" s="44"/>
      <c r="BZ800" s="23"/>
      <c r="CE800" s="186"/>
      <c r="CF800" s="186"/>
      <c r="CG800" s="186"/>
      <c r="CH800" s="186"/>
    </row>
    <row r="801" spans="1:86" s="16" customFormat="1" x14ac:dyDescent="0.2">
      <c r="A801" s="21"/>
      <c r="B801" s="19"/>
      <c r="E801" s="21"/>
      <c r="M801" s="186"/>
      <c r="S801" s="18"/>
      <c r="T801" s="17"/>
      <c r="U801" s="18"/>
      <c r="V801" s="30"/>
      <c r="W801" s="30"/>
      <c r="X801" s="18"/>
      <c r="Y801" s="18"/>
      <c r="Z801" s="18"/>
      <c r="AA801" s="186"/>
      <c r="AB801" s="186"/>
      <c r="AC801" s="295"/>
      <c r="AD801" s="186"/>
      <c r="AE801" s="18"/>
      <c r="AF801" s="18"/>
      <c r="AG801" s="41"/>
      <c r="AH801" s="13"/>
      <c r="AM801" s="21"/>
      <c r="AN801" s="295"/>
      <c r="AV801" s="22"/>
      <c r="AW801" s="21"/>
      <c r="AX801" s="21"/>
      <c r="BB801" s="186"/>
      <c r="BC801" s="186"/>
      <c r="BD801" s="186"/>
      <c r="BE801" s="186"/>
      <c r="BI801" s="21"/>
      <c r="BR801" s="186"/>
      <c r="BS801" s="186"/>
      <c r="BT801" s="186"/>
      <c r="BU801" s="186"/>
      <c r="BV801" s="21"/>
      <c r="BW801" s="23"/>
      <c r="BX801" s="21"/>
      <c r="BY801" s="44"/>
      <c r="BZ801" s="23"/>
      <c r="CE801" s="186"/>
      <c r="CF801" s="186"/>
      <c r="CG801" s="186"/>
      <c r="CH801" s="186"/>
    </row>
    <row r="802" spans="1:86" s="16" customFormat="1" x14ac:dyDescent="0.2">
      <c r="A802" s="21"/>
      <c r="B802" s="19"/>
      <c r="E802" s="21"/>
      <c r="M802" s="186"/>
      <c r="S802" s="18"/>
      <c r="T802" s="17"/>
      <c r="U802" s="18"/>
      <c r="V802" s="30"/>
      <c r="W802" s="30"/>
      <c r="X802" s="18"/>
      <c r="Y802" s="18"/>
      <c r="Z802" s="18"/>
      <c r="AA802" s="186"/>
      <c r="AB802" s="186"/>
      <c r="AC802" s="295"/>
      <c r="AD802" s="186"/>
      <c r="AE802" s="18"/>
      <c r="AF802" s="18"/>
      <c r="AG802" s="41"/>
      <c r="AH802" s="13"/>
      <c r="AM802" s="21"/>
      <c r="AN802" s="295"/>
      <c r="AV802" s="22"/>
      <c r="AW802" s="21"/>
      <c r="AX802" s="21"/>
      <c r="BB802" s="186"/>
      <c r="BC802" s="186"/>
      <c r="BD802" s="186"/>
      <c r="BE802" s="186"/>
      <c r="BI802" s="21"/>
      <c r="BR802" s="186"/>
      <c r="BS802" s="186"/>
      <c r="BT802" s="186"/>
      <c r="BU802" s="186"/>
      <c r="BV802" s="21"/>
      <c r="BW802" s="23"/>
      <c r="BX802" s="21"/>
      <c r="BY802" s="44"/>
      <c r="BZ802" s="23"/>
      <c r="CE802" s="186"/>
      <c r="CF802" s="186"/>
      <c r="CG802" s="186"/>
      <c r="CH802" s="186"/>
    </row>
    <row r="803" spans="1:86" s="16" customFormat="1" x14ac:dyDescent="0.2">
      <c r="A803" s="21"/>
      <c r="B803" s="19"/>
      <c r="E803" s="21"/>
      <c r="M803" s="186"/>
      <c r="S803" s="18"/>
      <c r="T803" s="17"/>
      <c r="U803" s="18"/>
      <c r="V803" s="30"/>
      <c r="W803" s="30"/>
      <c r="X803" s="18"/>
      <c r="Y803" s="18"/>
      <c r="Z803" s="18"/>
      <c r="AA803" s="186"/>
      <c r="AB803" s="186"/>
      <c r="AC803" s="295"/>
      <c r="AD803" s="186"/>
      <c r="AE803" s="18"/>
      <c r="AF803" s="18"/>
      <c r="AG803" s="41"/>
      <c r="AH803" s="13"/>
      <c r="AM803" s="21"/>
      <c r="AN803" s="295"/>
      <c r="AV803" s="22"/>
      <c r="AW803" s="21"/>
      <c r="AX803" s="21"/>
      <c r="BB803" s="186"/>
      <c r="BC803" s="186"/>
      <c r="BD803" s="186"/>
      <c r="BE803" s="186"/>
      <c r="BI803" s="21"/>
      <c r="BR803" s="186"/>
      <c r="BS803" s="186"/>
      <c r="BT803" s="186"/>
      <c r="BU803" s="186"/>
      <c r="BV803" s="21"/>
      <c r="BW803" s="23"/>
      <c r="BX803" s="21"/>
      <c r="BY803" s="44"/>
      <c r="BZ803" s="23"/>
      <c r="CE803" s="186"/>
      <c r="CF803" s="186"/>
      <c r="CG803" s="186"/>
      <c r="CH803" s="186"/>
    </row>
    <row r="804" spans="1:86" s="16" customFormat="1" x14ac:dyDescent="0.2">
      <c r="A804" s="21"/>
      <c r="B804" s="19"/>
      <c r="E804" s="21"/>
      <c r="M804" s="186"/>
      <c r="S804" s="18"/>
      <c r="T804" s="17"/>
      <c r="U804" s="18"/>
      <c r="V804" s="30"/>
      <c r="W804" s="30"/>
      <c r="X804" s="18"/>
      <c r="Y804" s="18"/>
      <c r="Z804" s="18"/>
      <c r="AA804" s="186"/>
      <c r="AB804" s="186"/>
      <c r="AC804" s="295"/>
      <c r="AD804" s="186"/>
      <c r="AE804" s="18"/>
      <c r="AF804" s="18"/>
      <c r="AG804" s="41"/>
      <c r="AH804" s="13"/>
      <c r="AM804" s="21"/>
      <c r="AN804" s="295"/>
      <c r="AV804" s="22"/>
      <c r="AW804" s="21"/>
      <c r="AX804" s="21"/>
      <c r="BB804" s="186"/>
      <c r="BC804" s="186"/>
      <c r="BD804" s="186"/>
      <c r="BE804" s="186"/>
      <c r="BI804" s="21"/>
      <c r="BR804" s="186"/>
      <c r="BS804" s="186"/>
      <c r="BT804" s="186"/>
      <c r="BU804" s="186"/>
      <c r="BV804" s="21"/>
      <c r="BW804" s="23"/>
      <c r="BX804" s="21"/>
      <c r="BY804" s="44"/>
      <c r="BZ804" s="23"/>
      <c r="CE804" s="186"/>
      <c r="CF804" s="186"/>
      <c r="CG804" s="186"/>
      <c r="CH804" s="186"/>
    </row>
    <row r="805" spans="1:86" s="16" customFormat="1" x14ac:dyDescent="0.2">
      <c r="A805" s="21"/>
      <c r="B805" s="19"/>
      <c r="E805" s="21"/>
      <c r="M805" s="186"/>
      <c r="S805" s="18"/>
      <c r="T805" s="17"/>
      <c r="U805" s="18"/>
      <c r="V805" s="30"/>
      <c r="W805" s="30"/>
      <c r="X805" s="18"/>
      <c r="Y805" s="18"/>
      <c r="Z805" s="18"/>
      <c r="AA805" s="186"/>
      <c r="AB805" s="186"/>
      <c r="AC805" s="295"/>
      <c r="AD805" s="186"/>
      <c r="AE805" s="18"/>
      <c r="AF805" s="18"/>
      <c r="AG805" s="41"/>
      <c r="AH805" s="13"/>
      <c r="AM805" s="21"/>
      <c r="AN805" s="295"/>
      <c r="AV805" s="22"/>
      <c r="AW805" s="21"/>
      <c r="AX805" s="21"/>
      <c r="BB805" s="186"/>
      <c r="BC805" s="186"/>
      <c r="BD805" s="186"/>
      <c r="BE805" s="186"/>
      <c r="BI805" s="21"/>
      <c r="BR805" s="186"/>
      <c r="BS805" s="186"/>
      <c r="BT805" s="186"/>
      <c r="BU805" s="186"/>
      <c r="BV805" s="21"/>
      <c r="BW805" s="23"/>
      <c r="BX805" s="21"/>
      <c r="BY805" s="44"/>
      <c r="BZ805" s="23"/>
      <c r="CE805" s="186"/>
      <c r="CF805" s="186"/>
      <c r="CG805" s="186"/>
      <c r="CH805" s="186"/>
    </row>
    <row r="806" spans="1:86" s="16" customFormat="1" x14ac:dyDescent="0.2">
      <c r="A806" s="21"/>
      <c r="B806" s="19"/>
      <c r="E806" s="21"/>
      <c r="M806" s="186"/>
      <c r="S806" s="18"/>
      <c r="T806" s="17"/>
      <c r="U806" s="18"/>
      <c r="V806" s="30"/>
      <c r="W806" s="30"/>
      <c r="X806" s="18"/>
      <c r="Y806" s="18"/>
      <c r="Z806" s="18"/>
      <c r="AA806" s="186"/>
      <c r="AB806" s="186"/>
      <c r="AC806" s="295"/>
      <c r="AD806" s="186"/>
      <c r="AE806" s="18"/>
      <c r="AF806" s="18"/>
      <c r="AG806" s="41"/>
      <c r="AH806" s="13"/>
      <c r="AM806" s="21"/>
      <c r="AN806" s="295"/>
      <c r="AV806" s="22"/>
      <c r="AW806" s="21"/>
      <c r="AX806" s="21"/>
      <c r="BB806" s="186"/>
      <c r="BC806" s="186"/>
      <c r="BD806" s="186"/>
      <c r="BE806" s="186"/>
      <c r="BI806" s="21"/>
      <c r="BR806" s="186"/>
      <c r="BS806" s="186"/>
      <c r="BT806" s="186"/>
      <c r="BU806" s="186"/>
      <c r="BV806" s="21"/>
      <c r="BW806" s="23"/>
      <c r="BX806" s="21"/>
      <c r="BY806" s="44"/>
      <c r="BZ806" s="23"/>
      <c r="CE806" s="186"/>
      <c r="CF806" s="186"/>
      <c r="CG806" s="186"/>
      <c r="CH806" s="186"/>
    </row>
    <row r="807" spans="1:86" s="16" customFormat="1" x14ac:dyDescent="0.2">
      <c r="A807" s="21"/>
      <c r="B807" s="19"/>
      <c r="E807" s="21"/>
      <c r="M807" s="186"/>
      <c r="S807" s="18"/>
      <c r="T807" s="17"/>
      <c r="U807" s="18"/>
      <c r="V807" s="30"/>
      <c r="W807" s="30"/>
      <c r="X807" s="18"/>
      <c r="Y807" s="18"/>
      <c r="Z807" s="18"/>
      <c r="AA807" s="186"/>
      <c r="AB807" s="186"/>
      <c r="AC807" s="295"/>
      <c r="AD807" s="186"/>
      <c r="AE807" s="18"/>
      <c r="AF807" s="18"/>
      <c r="AG807" s="41"/>
      <c r="AH807" s="13"/>
      <c r="AM807" s="21"/>
      <c r="AN807" s="295"/>
      <c r="AV807" s="22"/>
      <c r="AW807" s="21"/>
      <c r="AX807" s="21"/>
      <c r="BB807" s="186"/>
      <c r="BC807" s="186"/>
      <c r="BD807" s="186"/>
      <c r="BE807" s="186"/>
      <c r="BI807" s="21"/>
      <c r="BR807" s="186"/>
      <c r="BS807" s="186"/>
      <c r="BT807" s="186"/>
      <c r="BU807" s="186"/>
      <c r="BV807" s="21"/>
      <c r="BW807" s="23"/>
      <c r="BX807" s="21"/>
      <c r="BY807" s="44"/>
      <c r="BZ807" s="23"/>
      <c r="CE807" s="186"/>
      <c r="CF807" s="186"/>
      <c r="CG807" s="186"/>
      <c r="CH807" s="186"/>
    </row>
    <row r="808" spans="1:86" s="16" customFormat="1" x14ac:dyDescent="0.2">
      <c r="A808" s="21"/>
      <c r="B808" s="19"/>
      <c r="E808" s="21"/>
      <c r="M808" s="186"/>
      <c r="S808" s="18"/>
      <c r="T808" s="17"/>
      <c r="U808" s="18"/>
      <c r="V808" s="30"/>
      <c r="W808" s="30"/>
      <c r="X808" s="18"/>
      <c r="Y808" s="18"/>
      <c r="Z808" s="18"/>
      <c r="AA808" s="186"/>
      <c r="AB808" s="186"/>
      <c r="AC808" s="295"/>
      <c r="AD808" s="186"/>
      <c r="AE808" s="18"/>
      <c r="AF808" s="18"/>
      <c r="AG808" s="41"/>
      <c r="AH808" s="13"/>
      <c r="AM808" s="21"/>
      <c r="AN808" s="295"/>
      <c r="AV808" s="22"/>
      <c r="AW808" s="21"/>
      <c r="AX808" s="21"/>
      <c r="BB808" s="186"/>
      <c r="BC808" s="186"/>
      <c r="BD808" s="186"/>
      <c r="BE808" s="186"/>
      <c r="BI808" s="21"/>
      <c r="BR808" s="186"/>
      <c r="BS808" s="186"/>
      <c r="BT808" s="186"/>
      <c r="BU808" s="186"/>
      <c r="BV808" s="21"/>
      <c r="BW808" s="23"/>
      <c r="BX808" s="21"/>
      <c r="BY808" s="44"/>
      <c r="BZ808" s="23"/>
      <c r="CE808" s="186"/>
      <c r="CF808" s="186"/>
      <c r="CG808" s="186"/>
      <c r="CH808" s="186"/>
    </row>
    <row r="809" spans="1:86" s="16" customFormat="1" x14ac:dyDescent="0.2">
      <c r="A809" s="21"/>
      <c r="B809" s="19"/>
      <c r="E809" s="21"/>
      <c r="M809" s="186"/>
      <c r="S809" s="18"/>
      <c r="T809" s="17"/>
      <c r="U809" s="18"/>
      <c r="V809" s="30"/>
      <c r="W809" s="30"/>
      <c r="X809" s="18"/>
      <c r="Y809" s="18"/>
      <c r="Z809" s="18"/>
      <c r="AA809" s="186"/>
      <c r="AB809" s="186"/>
      <c r="AC809" s="295"/>
      <c r="AD809" s="186"/>
      <c r="AE809" s="18"/>
      <c r="AF809" s="18"/>
      <c r="AG809" s="41"/>
      <c r="AH809" s="13"/>
      <c r="AM809" s="21"/>
      <c r="AN809" s="295"/>
      <c r="AV809" s="22"/>
      <c r="AW809" s="21"/>
      <c r="AX809" s="21"/>
      <c r="BB809" s="186"/>
      <c r="BC809" s="186"/>
      <c r="BD809" s="186"/>
      <c r="BE809" s="186"/>
      <c r="BI809" s="21"/>
      <c r="BR809" s="186"/>
      <c r="BS809" s="186"/>
      <c r="BT809" s="186"/>
      <c r="BU809" s="186"/>
      <c r="BV809" s="21"/>
      <c r="BW809" s="23"/>
      <c r="BX809" s="21"/>
      <c r="BY809" s="44"/>
      <c r="BZ809" s="23"/>
      <c r="CE809" s="186"/>
      <c r="CF809" s="186"/>
      <c r="CG809" s="186"/>
      <c r="CH809" s="186"/>
    </row>
    <row r="810" spans="1:86" s="16" customFormat="1" x14ac:dyDescent="0.2">
      <c r="A810" s="21"/>
      <c r="B810" s="19"/>
      <c r="E810" s="21"/>
      <c r="M810" s="186"/>
      <c r="S810" s="18"/>
      <c r="T810" s="17"/>
      <c r="U810" s="18"/>
      <c r="V810" s="30"/>
      <c r="W810" s="30"/>
      <c r="X810" s="18"/>
      <c r="Y810" s="18"/>
      <c r="Z810" s="18"/>
      <c r="AA810" s="186"/>
      <c r="AB810" s="186"/>
      <c r="AC810" s="295"/>
      <c r="AD810" s="186"/>
      <c r="AE810" s="18"/>
      <c r="AF810" s="18"/>
      <c r="AG810" s="41"/>
      <c r="AH810" s="13"/>
      <c r="AM810" s="21"/>
      <c r="AN810" s="295"/>
      <c r="AV810" s="22"/>
      <c r="AW810" s="21"/>
      <c r="AX810" s="21"/>
      <c r="BB810" s="186"/>
      <c r="BC810" s="186"/>
      <c r="BD810" s="186"/>
      <c r="BE810" s="186"/>
      <c r="BI810" s="21"/>
      <c r="BR810" s="186"/>
      <c r="BS810" s="186"/>
      <c r="BT810" s="186"/>
      <c r="BU810" s="186"/>
      <c r="BV810" s="21"/>
      <c r="BW810" s="23"/>
      <c r="BX810" s="21"/>
      <c r="BY810" s="44"/>
      <c r="BZ810" s="23"/>
      <c r="CE810" s="186"/>
      <c r="CF810" s="186"/>
      <c r="CG810" s="186"/>
      <c r="CH810" s="186"/>
    </row>
    <row r="811" spans="1:86" s="16" customFormat="1" x14ac:dyDescent="0.2">
      <c r="A811" s="21"/>
      <c r="B811" s="19"/>
      <c r="E811" s="21"/>
      <c r="M811" s="186"/>
      <c r="S811" s="18"/>
      <c r="T811" s="17"/>
      <c r="U811" s="18"/>
      <c r="V811" s="30"/>
      <c r="W811" s="30"/>
      <c r="X811" s="18"/>
      <c r="Y811" s="18"/>
      <c r="Z811" s="18"/>
      <c r="AA811" s="186"/>
      <c r="AB811" s="186"/>
      <c r="AC811" s="295"/>
      <c r="AD811" s="186"/>
      <c r="AE811" s="18"/>
      <c r="AF811" s="18"/>
      <c r="AG811" s="41"/>
      <c r="AH811" s="13"/>
      <c r="AM811" s="21"/>
      <c r="AN811" s="295"/>
      <c r="AV811" s="22"/>
      <c r="AW811" s="21"/>
      <c r="AX811" s="21"/>
      <c r="BB811" s="186"/>
      <c r="BC811" s="186"/>
      <c r="BD811" s="186"/>
      <c r="BE811" s="186"/>
      <c r="BI811" s="21"/>
      <c r="BR811" s="186"/>
      <c r="BS811" s="186"/>
      <c r="BT811" s="186"/>
      <c r="BU811" s="186"/>
      <c r="BV811" s="21"/>
      <c r="BW811" s="23"/>
      <c r="BX811" s="21"/>
      <c r="BY811" s="44"/>
      <c r="BZ811" s="23"/>
      <c r="CE811" s="186"/>
      <c r="CF811" s="186"/>
      <c r="CG811" s="186"/>
      <c r="CH811" s="186"/>
    </row>
    <row r="812" spans="1:86" s="16" customFormat="1" x14ac:dyDescent="0.2">
      <c r="A812" s="21"/>
      <c r="B812" s="19"/>
      <c r="E812" s="21"/>
      <c r="M812" s="186"/>
      <c r="S812" s="18"/>
      <c r="T812" s="17"/>
      <c r="U812" s="18"/>
      <c r="V812" s="30"/>
      <c r="W812" s="30"/>
      <c r="X812" s="18"/>
      <c r="Y812" s="18"/>
      <c r="Z812" s="18"/>
      <c r="AA812" s="186"/>
      <c r="AB812" s="186"/>
      <c r="AC812" s="295"/>
      <c r="AD812" s="186"/>
      <c r="AE812" s="18"/>
      <c r="AF812" s="18"/>
      <c r="AG812" s="41"/>
      <c r="AH812" s="13"/>
      <c r="AM812" s="21"/>
      <c r="AN812" s="295"/>
      <c r="AV812" s="22"/>
      <c r="AW812" s="21"/>
      <c r="AX812" s="21"/>
      <c r="BB812" s="186"/>
      <c r="BC812" s="186"/>
      <c r="BD812" s="186"/>
      <c r="BE812" s="186"/>
      <c r="BI812" s="21"/>
      <c r="BR812" s="186"/>
      <c r="BS812" s="186"/>
      <c r="BT812" s="186"/>
      <c r="BU812" s="186"/>
      <c r="BV812" s="21"/>
      <c r="BW812" s="23"/>
      <c r="BX812" s="21"/>
      <c r="BY812" s="44"/>
      <c r="BZ812" s="23"/>
      <c r="CE812" s="186"/>
      <c r="CF812" s="186"/>
      <c r="CG812" s="186"/>
      <c r="CH812" s="186"/>
    </row>
    <row r="813" spans="1:86" s="16" customFormat="1" x14ac:dyDescent="0.2">
      <c r="A813" s="21"/>
      <c r="B813" s="19"/>
      <c r="E813" s="21"/>
      <c r="M813" s="186"/>
      <c r="S813" s="18"/>
      <c r="T813" s="17"/>
      <c r="U813" s="18"/>
      <c r="V813" s="30"/>
      <c r="W813" s="30"/>
      <c r="X813" s="18"/>
      <c r="Y813" s="18"/>
      <c r="Z813" s="18"/>
      <c r="AA813" s="186"/>
      <c r="AB813" s="186"/>
      <c r="AC813" s="295"/>
      <c r="AD813" s="186"/>
      <c r="AE813" s="18"/>
      <c r="AF813" s="18"/>
      <c r="AG813" s="41"/>
      <c r="AH813" s="13"/>
      <c r="AM813" s="21"/>
      <c r="AN813" s="295"/>
      <c r="AV813" s="22"/>
      <c r="AW813" s="21"/>
      <c r="AX813" s="21"/>
      <c r="BB813" s="186"/>
      <c r="BC813" s="186"/>
      <c r="BD813" s="186"/>
      <c r="BE813" s="186"/>
      <c r="BI813" s="21"/>
      <c r="BR813" s="186"/>
      <c r="BS813" s="186"/>
      <c r="BT813" s="186"/>
      <c r="BU813" s="186"/>
      <c r="BV813" s="21"/>
      <c r="BW813" s="23"/>
      <c r="BX813" s="21"/>
      <c r="BY813" s="44"/>
      <c r="BZ813" s="23"/>
      <c r="CE813" s="186"/>
      <c r="CF813" s="186"/>
      <c r="CG813" s="186"/>
      <c r="CH813" s="186"/>
    </row>
    <row r="814" spans="1:86" s="16" customFormat="1" x14ac:dyDescent="0.2">
      <c r="A814" s="21"/>
      <c r="B814" s="19"/>
      <c r="E814" s="21"/>
      <c r="M814" s="186"/>
      <c r="S814" s="18"/>
      <c r="T814" s="17"/>
      <c r="U814" s="18"/>
      <c r="V814" s="30"/>
      <c r="W814" s="30"/>
      <c r="X814" s="18"/>
      <c r="Y814" s="18"/>
      <c r="Z814" s="18"/>
      <c r="AA814" s="186"/>
      <c r="AB814" s="186"/>
      <c r="AC814" s="295"/>
      <c r="AD814" s="186"/>
      <c r="AE814" s="18"/>
      <c r="AF814" s="18"/>
      <c r="AG814" s="41"/>
      <c r="AH814" s="13"/>
      <c r="AM814" s="21"/>
      <c r="AN814" s="295"/>
      <c r="AV814" s="22"/>
      <c r="AW814" s="21"/>
      <c r="AX814" s="21"/>
      <c r="BB814" s="186"/>
      <c r="BC814" s="186"/>
      <c r="BD814" s="186"/>
      <c r="BE814" s="186"/>
      <c r="BI814" s="21"/>
      <c r="BR814" s="186"/>
      <c r="BS814" s="186"/>
      <c r="BT814" s="186"/>
      <c r="BU814" s="186"/>
      <c r="BV814" s="21"/>
      <c r="BW814" s="23"/>
      <c r="BX814" s="21"/>
      <c r="BY814" s="44"/>
      <c r="BZ814" s="23"/>
      <c r="CE814" s="186"/>
      <c r="CF814" s="186"/>
      <c r="CG814" s="186"/>
      <c r="CH814" s="186"/>
    </row>
    <row r="815" spans="1:86" s="16" customFormat="1" x14ac:dyDescent="0.2">
      <c r="A815" s="21"/>
      <c r="B815" s="19"/>
      <c r="E815" s="21"/>
      <c r="M815" s="186"/>
      <c r="S815" s="18"/>
      <c r="T815" s="17"/>
      <c r="U815" s="18"/>
      <c r="V815" s="30"/>
      <c r="W815" s="30"/>
      <c r="X815" s="18"/>
      <c r="Y815" s="18"/>
      <c r="Z815" s="18"/>
      <c r="AA815" s="186"/>
      <c r="AB815" s="186"/>
      <c r="AC815" s="295"/>
      <c r="AD815" s="186"/>
      <c r="AE815" s="18"/>
      <c r="AF815" s="18"/>
      <c r="AG815" s="41"/>
      <c r="AH815" s="13"/>
      <c r="AM815" s="21"/>
      <c r="AN815" s="295"/>
      <c r="AV815" s="22"/>
      <c r="AW815" s="21"/>
      <c r="AX815" s="21"/>
      <c r="BB815" s="186"/>
      <c r="BC815" s="186"/>
      <c r="BD815" s="186"/>
      <c r="BE815" s="186"/>
      <c r="BI815" s="21"/>
      <c r="BR815" s="186"/>
      <c r="BS815" s="186"/>
      <c r="BT815" s="186"/>
      <c r="BU815" s="186"/>
      <c r="BV815" s="21"/>
      <c r="BW815" s="23"/>
      <c r="BX815" s="21"/>
      <c r="BY815" s="44"/>
      <c r="BZ815" s="23"/>
      <c r="CE815" s="186"/>
      <c r="CF815" s="186"/>
      <c r="CG815" s="186"/>
      <c r="CH815" s="186"/>
    </row>
    <row r="816" spans="1:86" s="16" customFormat="1" x14ac:dyDescent="0.2">
      <c r="A816" s="21"/>
      <c r="B816" s="19"/>
      <c r="E816" s="21"/>
      <c r="M816" s="186"/>
      <c r="S816" s="18"/>
      <c r="T816" s="17"/>
      <c r="U816" s="18"/>
      <c r="V816" s="30"/>
      <c r="W816" s="30"/>
      <c r="X816" s="18"/>
      <c r="Y816" s="18"/>
      <c r="Z816" s="18"/>
      <c r="AA816" s="186"/>
      <c r="AB816" s="186"/>
      <c r="AC816" s="295"/>
      <c r="AD816" s="186"/>
      <c r="AE816" s="18"/>
      <c r="AF816" s="18"/>
      <c r="AG816" s="41"/>
      <c r="AH816" s="13"/>
      <c r="AM816" s="21"/>
      <c r="AN816" s="295"/>
      <c r="AV816" s="22"/>
      <c r="AW816" s="21"/>
      <c r="AX816" s="21"/>
      <c r="BB816" s="186"/>
      <c r="BC816" s="186"/>
      <c r="BD816" s="186"/>
      <c r="BE816" s="186"/>
      <c r="BI816" s="21"/>
      <c r="BR816" s="186"/>
      <c r="BS816" s="186"/>
      <c r="BT816" s="186"/>
      <c r="BU816" s="186"/>
      <c r="BV816" s="21"/>
      <c r="BW816" s="23"/>
      <c r="BX816" s="21"/>
      <c r="BY816" s="44"/>
      <c r="BZ816" s="23"/>
      <c r="CE816" s="186"/>
      <c r="CF816" s="186"/>
      <c r="CG816" s="186"/>
      <c r="CH816" s="186"/>
    </row>
    <row r="817" spans="1:86" s="16" customFormat="1" x14ac:dyDescent="0.2">
      <c r="A817" s="21"/>
      <c r="B817" s="19"/>
      <c r="E817" s="21"/>
      <c r="M817" s="186"/>
      <c r="S817" s="18"/>
      <c r="T817" s="17"/>
      <c r="U817" s="18"/>
      <c r="V817" s="30"/>
      <c r="W817" s="30"/>
      <c r="X817" s="18"/>
      <c r="Y817" s="18"/>
      <c r="Z817" s="18"/>
      <c r="AA817" s="186"/>
      <c r="AB817" s="186"/>
      <c r="AC817" s="295"/>
      <c r="AD817" s="186"/>
      <c r="AE817" s="18"/>
      <c r="AF817" s="18"/>
      <c r="AG817" s="41"/>
      <c r="AH817" s="13"/>
      <c r="AM817" s="21"/>
      <c r="AN817" s="295"/>
      <c r="AV817" s="22"/>
      <c r="AW817" s="21"/>
      <c r="AX817" s="21"/>
      <c r="BB817" s="186"/>
      <c r="BC817" s="186"/>
      <c r="BD817" s="186"/>
      <c r="BE817" s="186"/>
      <c r="BI817" s="21"/>
      <c r="BR817" s="186"/>
      <c r="BS817" s="186"/>
      <c r="BT817" s="186"/>
      <c r="BU817" s="186"/>
      <c r="BV817" s="21"/>
      <c r="BW817" s="23"/>
      <c r="BX817" s="21"/>
      <c r="BY817" s="44"/>
      <c r="BZ817" s="23"/>
      <c r="CE817" s="186"/>
      <c r="CF817" s="186"/>
      <c r="CG817" s="186"/>
      <c r="CH817" s="186"/>
    </row>
    <row r="818" spans="1:86" s="16" customFormat="1" x14ac:dyDescent="0.2">
      <c r="A818" s="21"/>
      <c r="B818" s="19"/>
      <c r="E818" s="21"/>
      <c r="M818" s="186"/>
      <c r="S818" s="18"/>
      <c r="T818" s="17"/>
      <c r="U818" s="18"/>
      <c r="V818" s="30"/>
      <c r="W818" s="30"/>
      <c r="X818" s="18"/>
      <c r="Y818" s="18"/>
      <c r="Z818" s="18"/>
      <c r="AA818" s="186"/>
      <c r="AB818" s="186"/>
      <c r="AC818" s="295"/>
      <c r="AD818" s="186"/>
      <c r="AE818" s="18"/>
      <c r="AF818" s="18"/>
      <c r="AG818" s="41"/>
      <c r="AH818" s="13"/>
      <c r="AM818" s="21"/>
      <c r="AN818" s="295"/>
      <c r="AV818" s="22"/>
      <c r="AW818" s="21"/>
      <c r="AX818" s="21"/>
      <c r="BB818" s="186"/>
      <c r="BC818" s="186"/>
      <c r="BD818" s="186"/>
      <c r="BE818" s="186"/>
      <c r="BI818" s="21"/>
      <c r="BR818" s="186"/>
      <c r="BS818" s="186"/>
      <c r="BT818" s="186"/>
      <c r="BU818" s="186"/>
      <c r="BV818" s="21"/>
      <c r="BW818" s="23"/>
      <c r="BX818" s="21"/>
      <c r="BY818" s="44"/>
      <c r="BZ818" s="23"/>
      <c r="CE818" s="186"/>
      <c r="CF818" s="186"/>
      <c r="CG818" s="186"/>
      <c r="CH818" s="186"/>
    </row>
    <row r="819" spans="1:86" s="16" customFormat="1" x14ac:dyDescent="0.2">
      <c r="A819" s="21"/>
      <c r="B819" s="19"/>
      <c r="E819" s="21"/>
      <c r="M819" s="186"/>
      <c r="S819" s="18"/>
      <c r="T819" s="17"/>
      <c r="U819" s="18"/>
      <c r="V819" s="30"/>
      <c r="W819" s="30"/>
      <c r="X819" s="18"/>
      <c r="Y819" s="18"/>
      <c r="Z819" s="18"/>
      <c r="AA819" s="186"/>
      <c r="AB819" s="186"/>
      <c r="AC819" s="295"/>
      <c r="AD819" s="186"/>
      <c r="AE819" s="18"/>
      <c r="AF819" s="18"/>
      <c r="AG819" s="41"/>
      <c r="AH819" s="13"/>
      <c r="AM819" s="21"/>
      <c r="AN819" s="295"/>
      <c r="AV819" s="22"/>
      <c r="AW819" s="21"/>
      <c r="AX819" s="21"/>
      <c r="BB819" s="186"/>
      <c r="BC819" s="186"/>
      <c r="BD819" s="186"/>
      <c r="BE819" s="186"/>
      <c r="BI819" s="21"/>
      <c r="BR819" s="186"/>
      <c r="BS819" s="186"/>
      <c r="BT819" s="186"/>
      <c r="BU819" s="186"/>
      <c r="BV819" s="21"/>
      <c r="BW819" s="23"/>
      <c r="BX819" s="21"/>
      <c r="BY819" s="44"/>
      <c r="BZ819" s="23"/>
      <c r="CE819" s="186"/>
      <c r="CF819" s="186"/>
      <c r="CG819" s="186"/>
      <c r="CH819" s="186"/>
    </row>
    <row r="820" spans="1:86" s="16" customFormat="1" x14ac:dyDescent="0.2">
      <c r="A820" s="21"/>
      <c r="B820" s="19"/>
      <c r="E820" s="21"/>
      <c r="M820" s="186"/>
      <c r="S820" s="18"/>
      <c r="T820" s="17"/>
      <c r="U820" s="18"/>
      <c r="V820" s="30"/>
      <c r="W820" s="30"/>
      <c r="X820" s="18"/>
      <c r="Y820" s="18"/>
      <c r="Z820" s="18"/>
      <c r="AA820" s="186"/>
      <c r="AB820" s="186"/>
      <c r="AC820" s="295"/>
      <c r="AD820" s="186"/>
      <c r="AE820" s="18"/>
      <c r="AF820" s="18"/>
      <c r="AG820" s="41"/>
      <c r="AH820" s="13"/>
      <c r="AM820" s="21"/>
      <c r="AN820" s="295"/>
      <c r="AV820" s="22"/>
      <c r="AW820" s="21"/>
      <c r="AX820" s="21"/>
      <c r="BB820" s="186"/>
      <c r="BC820" s="186"/>
      <c r="BD820" s="186"/>
      <c r="BE820" s="186"/>
      <c r="BI820" s="21"/>
      <c r="BR820" s="186"/>
      <c r="BS820" s="186"/>
      <c r="BT820" s="186"/>
      <c r="BU820" s="186"/>
      <c r="BV820" s="21"/>
      <c r="BW820" s="23"/>
      <c r="BX820" s="21"/>
      <c r="BY820" s="44"/>
      <c r="BZ820" s="23"/>
      <c r="CE820" s="186"/>
      <c r="CF820" s="186"/>
      <c r="CG820" s="186"/>
      <c r="CH820" s="186"/>
    </row>
    <row r="821" spans="1:86" s="16" customFormat="1" x14ac:dyDescent="0.2">
      <c r="A821" s="21"/>
      <c r="B821" s="19"/>
      <c r="E821" s="21"/>
      <c r="M821" s="186"/>
      <c r="S821" s="18"/>
      <c r="T821" s="17"/>
      <c r="U821" s="18"/>
      <c r="V821" s="30"/>
      <c r="W821" s="30"/>
      <c r="X821" s="18"/>
      <c r="Y821" s="18"/>
      <c r="Z821" s="18"/>
      <c r="AA821" s="186"/>
      <c r="AB821" s="186"/>
      <c r="AC821" s="295"/>
      <c r="AD821" s="186"/>
      <c r="AE821" s="18"/>
      <c r="AF821" s="18"/>
      <c r="AG821" s="41"/>
      <c r="AH821" s="13"/>
      <c r="AM821" s="21"/>
      <c r="AN821" s="295"/>
      <c r="AV821" s="22"/>
      <c r="AW821" s="21"/>
      <c r="AX821" s="21"/>
      <c r="BB821" s="186"/>
      <c r="BC821" s="186"/>
      <c r="BD821" s="186"/>
      <c r="BE821" s="186"/>
      <c r="BI821" s="21"/>
      <c r="BR821" s="186"/>
      <c r="BS821" s="186"/>
      <c r="BT821" s="186"/>
      <c r="BU821" s="186"/>
      <c r="BV821" s="21"/>
      <c r="BW821" s="23"/>
      <c r="BX821" s="21"/>
      <c r="BY821" s="44"/>
      <c r="BZ821" s="23"/>
      <c r="CE821" s="186"/>
      <c r="CF821" s="186"/>
      <c r="CG821" s="186"/>
      <c r="CH821" s="186"/>
    </row>
    <row r="822" spans="1:86" s="16" customFormat="1" x14ac:dyDescent="0.2">
      <c r="A822" s="21"/>
      <c r="B822" s="19"/>
      <c r="E822" s="21"/>
      <c r="M822" s="186"/>
      <c r="S822" s="18"/>
      <c r="T822" s="17"/>
      <c r="U822" s="18"/>
      <c r="V822" s="30"/>
      <c r="W822" s="30"/>
      <c r="X822" s="18"/>
      <c r="Y822" s="18"/>
      <c r="Z822" s="18"/>
      <c r="AA822" s="186"/>
      <c r="AB822" s="186"/>
      <c r="AC822" s="295"/>
      <c r="AD822" s="186"/>
      <c r="AE822" s="18"/>
      <c r="AF822" s="18"/>
      <c r="AG822" s="41"/>
      <c r="AH822" s="13"/>
      <c r="AM822" s="21"/>
      <c r="AN822" s="295"/>
      <c r="AV822" s="22"/>
      <c r="AW822" s="21"/>
      <c r="AX822" s="21"/>
      <c r="BB822" s="186"/>
      <c r="BC822" s="186"/>
      <c r="BD822" s="186"/>
      <c r="BE822" s="186"/>
      <c r="BI822" s="21"/>
      <c r="BR822" s="186"/>
      <c r="BS822" s="186"/>
      <c r="BT822" s="186"/>
      <c r="BU822" s="186"/>
      <c r="BV822" s="21"/>
      <c r="BW822" s="23"/>
      <c r="BX822" s="21"/>
      <c r="BY822" s="44"/>
      <c r="BZ822" s="23"/>
      <c r="CE822" s="186"/>
      <c r="CF822" s="186"/>
      <c r="CG822" s="186"/>
      <c r="CH822" s="186"/>
    </row>
    <row r="823" spans="1:86" s="16" customFormat="1" x14ac:dyDescent="0.2">
      <c r="A823" s="21"/>
      <c r="B823" s="19"/>
      <c r="E823" s="21"/>
      <c r="M823" s="186"/>
      <c r="S823" s="18"/>
      <c r="T823" s="17"/>
      <c r="U823" s="18"/>
      <c r="V823" s="30"/>
      <c r="W823" s="30"/>
      <c r="X823" s="18"/>
      <c r="Y823" s="18"/>
      <c r="Z823" s="18"/>
      <c r="AA823" s="186"/>
      <c r="AB823" s="186"/>
      <c r="AC823" s="295"/>
      <c r="AD823" s="186"/>
      <c r="AE823" s="18"/>
      <c r="AF823" s="18"/>
      <c r="AG823" s="41"/>
      <c r="AH823" s="13"/>
      <c r="AM823" s="21"/>
      <c r="AN823" s="295"/>
      <c r="AV823" s="22"/>
      <c r="AW823" s="21"/>
      <c r="AX823" s="21"/>
      <c r="BB823" s="186"/>
      <c r="BC823" s="186"/>
      <c r="BD823" s="186"/>
      <c r="BE823" s="186"/>
      <c r="BI823" s="21"/>
      <c r="BR823" s="186"/>
      <c r="BS823" s="186"/>
      <c r="BT823" s="186"/>
      <c r="BU823" s="186"/>
      <c r="BV823" s="21"/>
      <c r="BW823" s="23"/>
      <c r="BX823" s="21"/>
      <c r="BY823" s="44"/>
      <c r="BZ823" s="23"/>
      <c r="CE823" s="186"/>
      <c r="CF823" s="186"/>
      <c r="CG823" s="186"/>
      <c r="CH823" s="186"/>
    </row>
    <row r="824" spans="1:86" s="16" customFormat="1" x14ac:dyDescent="0.2">
      <c r="A824" s="21"/>
      <c r="B824" s="19"/>
      <c r="E824" s="21"/>
      <c r="M824" s="186"/>
      <c r="S824" s="18"/>
      <c r="T824" s="17"/>
      <c r="U824" s="18"/>
      <c r="V824" s="30"/>
      <c r="W824" s="30"/>
      <c r="X824" s="18"/>
      <c r="Y824" s="18"/>
      <c r="Z824" s="18"/>
      <c r="AA824" s="186"/>
      <c r="AB824" s="186"/>
      <c r="AC824" s="295"/>
      <c r="AD824" s="186"/>
      <c r="AE824" s="18"/>
      <c r="AF824" s="18"/>
      <c r="AG824" s="41"/>
      <c r="AH824" s="13"/>
      <c r="AM824" s="21"/>
      <c r="AN824" s="295"/>
      <c r="AV824" s="22"/>
      <c r="AW824" s="21"/>
      <c r="AX824" s="21"/>
      <c r="BB824" s="186"/>
      <c r="BC824" s="186"/>
      <c r="BD824" s="186"/>
      <c r="BE824" s="186"/>
      <c r="BI824" s="21"/>
      <c r="BR824" s="186"/>
      <c r="BS824" s="186"/>
      <c r="BT824" s="186"/>
      <c r="BU824" s="186"/>
      <c r="BV824" s="21"/>
      <c r="BW824" s="23"/>
      <c r="BX824" s="21"/>
      <c r="BY824" s="44"/>
      <c r="BZ824" s="23"/>
      <c r="CE824" s="186"/>
      <c r="CF824" s="186"/>
      <c r="CG824" s="186"/>
      <c r="CH824" s="186"/>
    </row>
    <row r="825" spans="1:86" s="16" customFormat="1" x14ac:dyDescent="0.2">
      <c r="A825" s="21"/>
      <c r="B825" s="19"/>
      <c r="E825" s="21"/>
      <c r="M825" s="186"/>
      <c r="S825" s="18"/>
      <c r="T825" s="17"/>
      <c r="U825" s="18"/>
      <c r="V825" s="30"/>
      <c r="W825" s="30"/>
      <c r="X825" s="18"/>
      <c r="Y825" s="18"/>
      <c r="Z825" s="18"/>
      <c r="AA825" s="186"/>
      <c r="AB825" s="186"/>
      <c r="AC825" s="295"/>
      <c r="AD825" s="186"/>
      <c r="AE825" s="18"/>
      <c r="AF825" s="18"/>
      <c r="AG825" s="41"/>
      <c r="AH825" s="13"/>
      <c r="AM825" s="21"/>
      <c r="AN825" s="295"/>
      <c r="AV825" s="22"/>
      <c r="AW825" s="21"/>
      <c r="AX825" s="21"/>
      <c r="BB825" s="186"/>
      <c r="BC825" s="186"/>
      <c r="BD825" s="186"/>
      <c r="BE825" s="186"/>
      <c r="BI825" s="21"/>
      <c r="BR825" s="186"/>
      <c r="BS825" s="186"/>
      <c r="BT825" s="186"/>
      <c r="BU825" s="186"/>
      <c r="BV825" s="21"/>
      <c r="BW825" s="23"/>
      <c r="BX825" s="21"/>
      <c r="BY825" s="44"/>
      <c r="BZ825" s="23"/>
      <c r="CE825" s="186"/>
      <c r="CF825" s="186"/>
      <c r="CG825" s="186"/>
      <c r="CH825" s="186"/>
    </row>
    <row r="826" spans="1:86" s="16" customFormat="1" x14ac:dyDescent="0.2">
      <c r="A826" s="21"/>
      <c r="B826" s="19"/>
      <c r="E826" s="21"/>
      <c r="M826" s="186"/>
      <c r="S826" s="18"/>
      <c r="T826" s="17"/>
      <c r="U826" s="18"/>
      <c r="V826" s="30"/>
      <c r="W826" s="30"/>
      <c r="X826" s="18"/>
      <c r="Y826" s="18"/>
      <c r="Z826" s="18"/>
      <c r="AA826" s="186"/>
      <c r="AB826" s="186"/>
      <c r="AC826" s="295"/>
      <c r="AD826" s="186"/>
      <c r="AE826" s="18"/>
      <c r="AF826" s="18"/>
      <c r="AG826" s="41"/>
      <c r="AH826" s="13"/>
      <c r="AM826" s="21"/>
      <c r="AN826" s="295"/>
      <c r="AV826" s="22"/>
      <c r="AW826" s="21"/>
      <c r="AX826" s="21"/>
      <c r="BB826" s="186"/>
      <c r="BC826" s="186"/>
      <c r="BD826" s="186"/>
      <c r="BE826" s="186"/>
      <c r="BI826" s="21"/>
      <c r="BR826" s="186"/>
      <c r="BS826" s="186"/>
      <c r="BT826" s="186"/>
      <c r="BU826" s="186"/>
      <c r="BV826" s="21"/>
      <c r="BW826" s="23"/>
      <c r="BX826" s="21"/>
      <c r="BY826" s="44"/>
      <c r="BZ826" s="23"/>
      <c r="CE826" s="186"/>
      <c r="CF826" s="186"/>
      <c r="CG826" s="186"/>
      <c r="CH826" s="186"/>
    </row>
    <row r="827" spans="1:86" s="16" customFormat="1" x14ac:dyDescent="0.2">
      <c r="A827" s="21"/>
      <c r="B827" s="19"/>
      <c r="E827" s="21"/>
      <c r="M827" s="186"/>
      <c r="S827" s="18"/>
      <c r="T827" s="17"/>
      <c r="U827" s="18"/>
      <c r="V827" s="30"/>
      <c r="W827" s="30"/>
      <c r="X827" s="18"/>
      <c r="Y827" s="18"/>
      <c r="Z827" s="18"/>
      <c r="AA827" s="186"/>
      <c r="AB827" s="186"/>
      <c r="AC827" s="295"/>
      <c r="AD827" s="186"/>
      <c r="AE827" s="18"/>
      <c r="AF827" s="18"/>
      <c r="AG827" s="41"/>
      <c r="AH827" s="13"/>
      <c r="AM827" s="21"/>
      <c r="AN827" s="295"/>
      <c r="AV827" s="22"/>
      <c r="AW827" s="21"/>
      <c r="AX827" s="21"/>
      <c r="BB827" s="186"/>
      <c r="BC827" s="186"/>
      <c r="BD827" s="186"/>
      <c r="BE827" s="186"/>
      <c r="BI827" s="21"/>
      <c r="BR827" s="186"/>
      <c r="BS827" s="186"/>
      <c r="BT827" s="186"/>
      <c r="BU827" s="186"/>
      <c r="BV827" s="21"/>
      <c r="BW827" s="23"/>
      <c r="BX827" s="21"/>
      <c r="BY827" s="44"/>
      <c r="BZ827" s="23"/>
      <c r="CE827" s="186"/>
      <c r="CF827" s="186"/>
      <c r="CG827" s="186"/>
      <c r="CH827" s="186"/>
    </row>
    <row r="828" spans="1:86" s="16" customFormat="1" x14ac:dyDescent="0.2">
      <c r="A828" s="21"/>
      <c r="B828" s="19"/>
      <c r="E828" s="21"/>
      <c r="M828" s="186"/>
      <c r="S828" s="18"/>
      <c r="T828" s="17"/>
      <c r="U828" s="18"/>
      <c r="V828" s="30"/>
      <c r="W828" s="30"/>
      <c r="X828" s="18"/>
      <c r="Y828" s="18"/>
      <c r="Z828" s="18"/>
      <c r="AA828" s="186"/>
      <c r="AB828" s="186"/>
      <c r="AC828" s="295"/>
      <c r="AD828" s="186"/>
      <c r="AE828" s="18"/>
      <c r="AF828" s="18"/>
      <c r="AG828" s="41"/>
      <c r="AH828" s="13"/>
      <c r="AM828" s="21"/>
      <c r="AN828" s="295"/>
      <c r="AV828" s="22"/>
      <c r="AW828" s="21"/>
      <c r="AX828" s="21"/>
      <c r="BB828" s="186"/>
      <c r="BC828" s="186"/>
      <c r="BD828" s="186"/>
      <c r="BE828" s="186"/>
      <c r="BI828" s="21"/>
      <c r="BR828" s="186"/>
      <c r="BS828" s="186"/>
      <c r="BT828" s="186"/>
      <c r="BU828" s="186"/>
      <c r="BV828" s="21"/>
      <c r="BW828" s="23"/>
      <c r="BX828" s="21"/>
      <c r="BY828" s="44"/>
      <c r="BZ828" s="23"/>
      <c r="CE828" s="186"/>
      <c r="CF828" s="186"/>
      <c r="CG828" s="186"/>
      <c r="CH828" s="186"/>
    </row>
    <row r="829" spans="1:86" s="16" customFormat="1" x14ac:dyDescent="0.2">
      <c r="A829" s="21"/>
      <c r="B829" s="19"/>
      <c r="E829" s="21"/>
      <c r="M829" s="186"/>
      <c r="S829" s="18"/>
      <c r="T829" s="17"/>
      <c r="U829" s="18"/>
      <c r="V829" s="30"/>
      <c r="W829" s="30"/>
      <c r="X829" s="18"/>
      <c r="Y829" s="18"/>
      <c r="Z829" s="18"/>
      <c r="AA829" s="186"/>
      <c r="AB829" s="186"/>
      <c r="AC829" s="295"/>
      <c r="AD829" s="186"/>
      <c r="AE829" s="18"/>
      <c r="AF829" s="18"/>
      <c r="AG829" s="41"/>
      <c r="AH829" s="13"/>
      <c r="AM829" s="21"/>
      <c r="AN829" s="295"/>
      <c r="AV829" s="22"/>
      <c r="AW829" s="21"/>
      <c r="AX829" s="21"/>
      <c r="BB829" s="186"/>
      <c r="BC829" s="186"/>
      <c r="BD829" s="186"/>
      <c r="BE829" s="186"/>
      <c r="BI829" s="21"/>
      <c r="BR829" s="186"/>
      <c r="BS829" s="186"/>
      <c r="BT829" s="186"/>
      <c r="BU829" s="186"/>
      <c r="BV829" s="21"/>
      <c r="BW829" s="23"/>
      <c r="BX829" s="21"/>
      <c r="BY829" s="44"/>
      <c r="BZ829" s="23"/>
      <c r="CE829" s="186"/>
      <c r="CF829" s="186"/>
      <c r="CG829" s="186"/>
      <c r="CH829" s="186"/>
    </row>
    <row r="830" spans="1:86" s="16" customFormat="1" x14ac:dyDescent="0.2">
      <c r="A830" s="21"/>
      <c r="B830" s="19"/>
      <c r="E830" s="21"/>
      <c r="M830" s="186"/>
      <c r="S830" s="18"/>
      <c r="T830" s="17"/>
      <c r="U830" s="18"/>
      <c r="V830" s="30"/>
      <c r="W830" s="30"/>
      <c r="X830" s="18"/>
      <c r="Y830" s="18"/>
      <c r="Z830" s="18"/>
      <c r="AA830" s="186"/>
      <c r="AB830" s="186"/>
      <c r="AC830" s="295"/>
      <c r="AD830" s="186"/>
      <c r="AE830" s="18"/>
      <c r="AF830" s="18"/>
      <c r="AG830" s="41"/>
      <c r="AH830" s="13"/>
      <c r="AM830" s="21"/>
      <c r="AN830" s="295"/>
      <c r="AV830" s="22"/>
      <c r="AW830" s="21"/>
      <c r="AX830" s="21"/>
      <c r="BB830" s="186"/>
      <c r="BC830" s="186"/>
      <c r="BD830" s="186"/>
      <c r="BE830" s="186"/>
      <c r="BI830" s="21"/>
      <c r="BR830" s="186"/>
      <c r="BS830" s="186"/>
      <c r="BT830" s="186"/>
      <c r="BU830" s="186"/>
      <c r="BV830" s="21"/>
      <c r="BW830" s="23"/>
      <c r="BX830" s="21"/>
      <c r="BY830" s="44"/>
      <c r="BZ830" s="23"/>
      <c r="CE830" s="186"/>
      <c r="CF830" s="186"/>
      <c r="CG830" s="186"/>
      <c r="CH830" s="186"/>
    </row>
    <row r="831" spans="1:86" s="16" customFormat="1" x14ac:dyDescent="0.2">
      <c r="A831" s="21"/>
      <c r="B831" s="19"/>
      <c r="E831" s="21"/>
      <c r="M831" s="186"/>
      <c r="S831" s="18"/>
      <c r="T831" s="17"/>
      <c r="U831" s="18"/>
      <c r="V831" s="30"/>
      <c r="W831" s="30"/>
      <c r="X831" s="18"/>
      <c r="Y831" s="18"/>
      <c r="Z831" s="18"/>
      <c r="AA831" s="186"/>
      <c r="AB831" s="186"/>
      <c r="AC831" s="295"/>
      <c r="AD831" s="186"/>
      <c r="AE831" s="18"/>
      <c r="AF831" s="18"/>
      <c r="AG831" s="41"/>
      <c r="AH831" s="13"/>
      <c r="AM831" s="21"/>
      <c r="AN831" s="295"/>
      <c r="AV831" s="22"/>
      <c r="AW831" s="21"/>
      <c r="AX831" s="21"/>
      <c r="BB831" s="186"/>
      <c r="BC831" s="186"/>
      <c r="BD831" s="186"/>
      <c r="BE831" s="186"/>
      <c r="BI831" s="21"/>
      <c r="BR831" s="186"/>
      <c r="BS831" s="186"/>
      <c r="BT831" s="186"/>
      <c r="BU831" s="186"/>
      <c r="BV831" s="21"/>
      <c r="BW831" s="23"/>
      <c r="BX831" s="21"/>
      <c r="BY831" s="44"/>
      <c r="BZ831" s="23"/>
      <c r="CE831" s="186"/>
      <c r="CF831" s="186"/>
      <c r="CG831" s="186"/>
      <c r="CH831" s="186"/>
    </row>
    <row r="832" spans="1:86" s="16" customFormat="1" x14ac:dyDescent="0.2">
      <c r="A832" s="21"/>
      <c r="B832" s="19"/>
      <c r="E832" s="21"/>
      <c r="M832" s="186"/>
      <c r="S832" s="18"/>
      <c r="T832" s="17"/>
      <c r="U832" s="18"/>
      <c r="V832" s="30"/>
      <c r="W832" s="30"/>
      <c r="X832" s="18"/>
      <c r="Y832" s="18"/>
      <c r="Z832" s="18"/>
      <c r="AA832" s="186"/>
      <c r="AB832" s="186"/>
      <c r="AC832" s="295"/>
      <c r="AD832" s="186"/>
      <c r="AE832" s="18"/>
      <c r="AF832" s="18"/>
      <c r="AG832" s="41"/>
      <c r="AH832" s="13"/>
      <c r="AM832" s="21"/>
      <c r="AN832" s="295"/>
      <c r="AV832" s="22"/>
      <c r="AW832" s="21"/>
      <c r="AX832" s="21"/>
      <c r="BB832" s="186"/>
      <c r="BC832" s="186"/>
      <c r="BD832" s="186"/>
      <c r="BE832" s="186"/>
      <c r="BI832" s="21"/>
      <c r="BR832" s="186"/>
      <c r="BS832" s="186"/>
      <c r="BT832" s="186"/>
      <c r="BU832" s="186"/>
      <c r="BV832" s="21"/>
      <c r="BW832" s="23"/>
      <c r="BX832" s="21"/>
      <c r="BY832" s="44"/>
      <c r="BZ832" s="23"/>
      <c r="CE832" s="186"/>
      <c r="CF832" s="186"/>
      <c r="CG832" s="186"/>
      <c r="CH832" s="186"/>
    </row>
    <row r="833" spans="1:86" s="16" customFormat="1" x14ac:dyDescent="0.2">
      <c r="A833" s="21"/>
      <c r="B833" s="19"/>
      <c r="E833" s="21"/>
      <c r="M833" s="186"/>
      <c r="S833" s="18"/>
      <c r="T833" s="17"/>
      <c r="U833" s="18"/>
      <c r="V833" s="30"/>
      <c r="W833" s="30"/>
      <c r="X833" s="18"/>
      <c r="Y833" s="18"/>
      <c r="Z833" s="18"/>
      <c r="AA833" s="186"/>
      <c r="AB833" s="186"/>
      <c r="AC833" s="295"/>
      <c r="AD833" s="186"/>
      <c r="AE833" s="18"/>
      <c r="AF833" s="18"/>
      <c r="AG833" s="41"/>
      <c r="AH833" s="13"/>
      <c r="AM833" s="21"/>
      <c r="AN833" s="295"/>
      <c r="AV833" s="22"/>
      <c r="AW833" s="21"/>
      <c r="AX833" s="21"/>
      <c r="BB833" s="186"/>
      <c r="BC833" s="186"/>
      <c r="BD833" s="186"/>
      <c r="BE833" s="186"/>
      <c r="BI833" s="21"/>
      <c r="BR833" s="186"/>
      <c r="BS833" s="186"/>
      <c r="BT833" s="186"/>
      <c r="BU833" s="186"/>
      <c r="BV833" s="21"/>
      <c r="BW833" s="23"/>
      <c r="BX833" s="21"/>
      <c r="BY833" s="44"/>
      <c r="BZ833" s="23"/>
      <c r="CE833" s="186"/>
      <c r="CF833" s="186"/>
      <c r="CG833" s="186"/>
      <c r="CH833" s="186"/>
    </row>
    <row r="834" spans="1:86" s="16" customFormat="1" x14ac:dyDescent="0.2">
      <c r="A834" s="21"/>
      <c r="B834" s="19"/>
      <c r="E834" s="21"/>
      <c r="M834" s="186"/>
      <c r="S834" s="18"/>
      <c r="T834" s="17"/>
      <c r="U834" s="18"/>
      <c r="V834" s="30"/>
      <c r="W834" s="30"/>
      <c r="X834" s="18"/>
      <c r="Y834" s="18"/>
      <c r="Z834" s="18"/>
      <c r="AA834" s="186"/>
      <c r="AB834" s="186"/>
      <c r="AC834" s="295"/>
      <c r="AD834" s="186"/>
      <c r="AE834" s="18"/>
      <c r="AF834" s="18"/>
      <c r="AG834" s="41"/>
      <c r="AH834" s="13"/>
      <c r="AM834" s="21"/>
      <c r="AN834" s="295"/>
      <c r="AV834" s="22"/>
      <c r="AW834" s="21"/>
      <c r="AX834" s="21"/>
      <c r="BB834" s="186"/>
      <c r="BC834" s="186"/>
      <c r="BD834" s="186"/>
      <c r="BE834" s="186"/>
      <c r="BI834" s="21"/>
      <c r="BR834" s="186"/>
      <c r="BS834" s="186"/>
      <c r="BT834" s="186"/>
      <c r="BU834" s="186"/>
      <c r="BV834" s="21"/>
      <c r="BW834" s="23"/>
      <c r="BX834" s="21"/>
      <c r="BY834" s="44"/>
      <c r="BZ834" s="23"/>
      <c r="CE834" s="186"/>
      <c r="CF834" s="186"/>
      <c r="CG834" s="186"/>
      <c r="CH834" s="186"/>
    </row>
    <row r="835" spans="1:86" s="16" customFormat="1" x14ac:dyDescent="0.2">
      <c r="A835" s="21"/>
      <c r="B835" s="19"/>
      <c r="E835" s="21"/>
      <c r="M835" s="186"/>
      <c r="S835" s="18"/>
      <c r="T835" s="17"/>
      <c r="U835" s="18"/>
      <c r="V835" s="30"/>
      <c r="W835" s="30"/>
      <c r="X835" s="18"/>
      <c r="Y835" s="18"/>
      <c r="Z835" s="18"/>
      <c r="AA835" s="186"/>
      <c r="AB835" s="186"/>
      <c r="AC835" s="295"/>
      <c r="AD835" s="186"/>
      <c r="AE835" s="18"/>
      <c r="AF835" s="18"/>
      <c r="AG835" s="41"/>
      <c r="AH835" s="13"/>
      <c r="AM835" s="21"/>
      <c r="AN835" s="295"/>
      <c r="AV835" s="22"/>
      <c r="AW835" s="21"/>
      <c r="AX835" s="21"/>
      <c r="BB835" s="186"/>
      <c r="BC835" s="186"/>
      <c r="BD835" s="186"/>
      <c r="BE835" s="186"/>
      <c r="BI835" s="21"/>
      <c r="BR835" s="186"/>
      <c r="BS835" s="186"/>
      <c r="BT835" s="186"/>
      <c r="BU835" s="186"/>
      <c r="BV835" s="21"/>
      <c r="BW835" s="23"/>
      <c r="BX835" s="21"/>
      <c r="BY835" s="44"/>
      <c r="BZ835" s="23"/>
      <c r="CE835" s="186"/>
      <c r="CF835" s="186"/>
      <c r="CG835" s="186"/>
      <c r="CH835" s="186"/>
    </row>
    <row r="836" spans="1:86" s="16" customFormat="1" x14ac:dyDescent="0.2">
      <c r="A836" s="21"/>
      <c r="B836" s="19"/>
      <c r="E836" s="21"/>
      <c r="M836" s="186"/>
      <c r="S836" s="18"/>
      <c r="T836" s="17"/>
      <c r="U836" s="18"/>
      <c r="V836" s="30"/>
      <c r="W836" s="30"/>
      <c r="X836" s="18"/>
      <c r="Y836" s="18"/>
      <c r="Z836" s="18"/>
      <c r="AA836" s="186"/>
      <c r="AB836" s="186"/>
      <c r="AC836" s="295"/>
      <c r="AD836" s="186"/>
      <c r="AE836" s="18"/>
      <c r="AF836" s="18"/>
      <c r="AG836" s="41"/>
      <c r="AH836" s="13"/>
      <c r="AM836" s="21"/>
      <c r="AN836" s="295"/>
      <c r="AV836" s="22"/>
      <c r="AW836" s="21"/>
      <c r="AX836" s="21"/>
      <c r="BB836" s="186"/>
      <c r="BC836" s="186"/>
      <c r="BD836" s="186"/>
      <c r="BE836" s="186"/>
      <c r="BI836" s="21"/>
      <c r="BR836" s="186"/>
      <c r="BS836" s="186"/>
      <c r="BT836" s="186"/>
      <c r="BU836" s="186"/>
      <c r="BV836" s="21"/>
      <c r="BW836" s="23"/>
      <c r="BX836" s="21"/>
      <c r="BY836" s="44"/>
      <c r="BZ836" s="23"/>
      <c r="CE836" s="186"/>
      <c r="CF836" s="186"/>
      <c r="CG836" s="186"/>
      <c r="CH836" s="186"/>
    </row>
    <row r="837" spans="1:86" s="16" customFormat="1" x14ac:dyDescent="0.2">
      <c r="A837" s="21"/>
      <c r="B837" s="19"/>
      <c r="E837" s="21"/>
      <c r="M837" s="186"/>
      <c r="S837" s="18"/>
      <c r="T837" s="17"/>
      <c r="U837" s="18"/>
      <c r="V837" s="30"/>
      <c r="W837" s="30"/>
      <c r="X837" s="18"/>
      <c r="Y837" s="18"/>
      <c r="Z837" s="18"/>
      <c r="AA837" s="186"/>
      <c r="AB837" s="186"/>
      <c r="AC837" s="295"/>
      <c r="AD837" s="186"/>
      <c r="AE837" s="18"/>
      <c r="AF837" s="18"/>
      <c r="AG837" s="41"/>
      <c r="AH837" s="13"/>
      <c r="AM837" s="21"/>
      <c r="AN837" s="295"/>
      <c r="AV837" s="22"/>
      <c r="AW837" s="21"/>
      <c r="AX837" s="21"/>
      <c r="BB837" s="186"/>
      <c r="BC837" s="186"/>
      <c r="BD837" s="186"/>
      <c r="BE837" s="186"/>
      <c r="BI837" s="21"/>
      <c r="BR837" s="186"/>
      <c r="BS837" s="186"/>
      <c r="BT837" s="186"/>
      <c r="BU837" s="186"/>
      <c r="BV837" s="21"/>
      <c r="BW837" s="23"/>
      <c r="BX837" s="21"/>
      <c r="BY837" s="44"/>
      <c r="BZ837" s="23"/>
      <c r="CE837" s="186"/>
      <c r="CF837" s="186"/>
      <c r="CG837" s="186"/>
      <c r="CH837" s="186"/>
    </row>
    <row r="838" spans="1:86" s="16" customFormat="1" x14ac:dyDescent="0.2">
      <c r="A838" s="21"/>
      <c r="B838" s="19"/>
      <c r="E838" s="21"/>
      <c r="M838" s="186"/>
      <c r="S838" s="18"/>
      <c r="T838" s="17"/>
      <c r="U838" s="18"/>
      <c r="V838" s="30"/>
      <c r="W838" s="30"/>
      <c r="X838" s="18"/>
      <c r="Y838" s="18"/>
      <c r="Z838" s="18"/>
      <c r="AA838" s="186"/>
      <c r="AB838" s="186"/>
      <c r="AC838" s="295"/>
      <c r="AD838" s="186"/>
      <c r="AE838" s="18"/>
      <c r="AF838" s="18"/>
      <c r="AG838" s="41"/>
      <c r="AH838" s="13"/>
      <c r="AM838" s="21"/>
      <c r="AN838" s="295"/>
      <c r="AV838" s="22"/>
      <c r="AW838" s="21"/>
      <c r="AX838" s="21"/>
      <c r="BB838" s="186"/>
      <c r="BC838" s="186"/>
      <c r="BD838" s="186"/>
      <c r="BE838" s="186"/>
      <c r="BI838" s="21"/>
      <c r="BR838" s="186"/>
      <c r="BS838" s="186"/>
      <c r="BT838" s="186"/>
      <c r="BU838" s="186"/>
      <c r="BV838" s="21"/>
      <c r="BW838" s="23"/>
      <c r="BX838" s="21"/>
      <c r="BY838" s="44"/>
      <c r="BZ838" s="23"/>
      <c r="CE838" s="186"/>
      <c r="CF838" s="186"/>
      <c r="CG838" s="186"/>
      <c r="CH838" s="186"/>
    </row>
    <row r="839" spans="1:86" s="16" customFormat="1" x14ac:dyDescent="0.2">
      <c r="A839" s="21"/>
      <c r="B839" s="19"/>
      <c r="E839" s="21"/>
      <c r="M839" s="186"/>
      <c r="S839" s="18"/>
      <c r="T839" s="17"/>
      <c r="U839" s="18"/>
      <c r="V839" s="30"/>
      <c r="W839" s="30"/>
      <c r="X839" s="18"/>
      <c r="Y839" s="18"/>
      <c r="Z839" s="18"/>
      <c r="AA839" s="186"/>
      <c r="AB839" s="186"/>
      <c r="AC839" s="295"/>
      <c r="AD839" s="186"/>
      <c r="AE839" s="18"/>
      <c r="AF839" s="18"/>
      <c r="AG839" s="41"/>
      <c r="AH839" s="13"/>
      <c r="AM839" s="21"/>
      <c r="AN839" s="295"/>
      <c r="AV839" s="22"/>
      <c r="AW839" s="21"/>
      <c r="AX839" s="21"/>
      <c r="BB839" s="186"/>
      <c r="BC839" s="186"/>
      <c r="BD839" s="186"/>
      <c r="BE839" s="186"/>
      <c r="BI839" s="21"/>
      <c r="BR839" s="186"/>
      <c r="BS839" s="186"/>
      <c r="BT839" s="186"/>
      <c r="BU839" s="186"/>
      <c r="BV839" s="21"/>
      <c r="BW839" s="23"/>
      <c r="BX839" s="21"/>
      <c r="BY839" s="44"/>
      <c r="BZ839" s="23"/>
      <c r="CE839" s="186"/>
      <c r="CF839" s="186"/>
      <c r="CG839" s="186"/>
      <c r="CH839" s="186"/>
    </row>
    <row r="840" spans="1:86" s="16" customFormat="1" x14ac:dyDescent="0.2">
      <c r="A840" s="21"/>
      <c r="B840" s="19"/>
      <c r="E840" s="21"/>
      <c r="M840" s="186"/>
      <c r="S840" s="18"/>
      <c r="T840" s="17"/>
      <c r="U840" s="18"/>
      <c r="V840" s="30"/>
      <c r="W840" s="30"/>
      <c r="X840" s="18"/>
      <c r="Y840" s="18"/>
      <c r="Z840" s="18"/>
      <c r="AA840" s="186"/>
      <c r="AB840" s="186"/>
      <c r="AC840" s="295"/>
      <c r="AD840" s="186"/>
      <c r="AE840" s="18"/>
      <c r="AF840" s="18"/>
      <c r="AG840" s="41"/>
      <c r="AH840" s="13"/>
      <c r="AM840" s="21"/>
      <c r="AN840" s="295"/>
      <c r="AV840" s="22"/>
      <c r="AW840" s="21"/>
      <c r="AX840" s="21"/>
      <c r="BB840" s="186"/>
      <c r="BC840" s="186"/>
      <c r="BD840" s="186"/>
      <c r="BE840" s="186"/>
      <c r="BI840" s="21"/>
      <c r="BR840" s="186"/>
      <c r="BS840" s="186"/>
      <c r="BT840" s="186"/>
      <c r="BU840" s="186"/>
      <c r="BV840" s="21"/>
      <c r="BW840" s="23"/>
      <c r="BX840" s="21"/>
      <c r="BY840" s="44"/>
      <c r="BZ840" s="23"/>
      <c r="CE840" s="186"/>
      <c r="CF840" s="186"/>
      <c r="CG840" s="186"/>
      <c r="CH840" s="186"/>
    </row>
    <row r="841" spans="1:86" s="16" customFormat="1" x14ac:dyDescent="0.2">
      <c r="A841" s="21"/>
      <c r="B841" s="19"/>
      <c r="E841" s="21"/>
      <c r="M841" s="186"/>
      <c r="S841" s="18"/>
      <c r="T841" s="17"/>
      <c r="U841" s="18"/>
      <c r="V841" s="30"/>
      <c r="W841" s="30"/>
      <c r="X841" s="18"/>
      <c r="Y841" s="18"/>
      <c r="Z841" s="18"/>
      <c r="AA841" s="186"/>
      <c r="AB841" s="186"/>
      <c r="AC841" s="295"/>
      <c r="AD841" s="186"/>
      <c r="AE841" s="18"/>
      <c r="AF841" s="18"/>
      <c r="AG841" s="41"/>
      <c r="AH841" s="13"/>
      <c r="AM841" s="21"/>
      <c r="AN841" s="295"/>
      <c r="AV841" s="22"/>
      <c r="AW841" s="21"/>
      <c r="AX841" s="21"/>
      <c r="BB841" s="186"/>
      <c r="BC841" s="186"/>
      <c r="BD841" s="186"/>
      <c r="BE841" s="186"/>
      <c r="BI841" s="21"/>
      <c r="BR841" s="186"/>
      <c r="BS841" s="186"/>
      <c r="BT841" s="186"/>
      <c r="BU841" s="186"/>
      <c r="BV841" s="21"/>
      <c r="BW841" s="23"/>
      <c r="BX841" s="21"/>
      <c r="BY841" s="44"/>
      <c r="BZ841" s="23"/>
      <c r="CE841" s="186"/>
      <c r="CF841" s="186"/>
      <c r="CG841" s="186"/>
      <c r="CH841" s="186"/>
    </row>
    <row r="842" spans="1:86" s="16" customFormat="1" x14ac:dyDescent="0.2">
      <c r="A842" s="21"/>
      <c r="B842" s="19"/>
      <c r="E842" s="21"/>
      <c r="M842" s="186"/>
      <c r="S842" s="18"/>
      <c r="T842" s="17"/>
      <c r="U842" s="18"/>
      <c r="V842" s="30"/>
      <c r="W842" s="30"/>
      <c r="X842" s="18"/>
      <c r="Y842" s="18"/>
      <c r="Z842" s="18"/>
      <c r="AA842" s="186"/>
      <c r="AB842" s="186"/>
      <c r="AC842" s="295"/>
      <c r="AD842" s="186"/>
      <c r="AE842" s="18"/>
      <c r="AF842" s="18"/>
      <c r="AG842" s="41"/>
      <c r="AH842" s="13"/>
      <c r="AM842" s="21"/>
      <c r="AN842" s="295"/>
      <c r="AV842" s="22"/>
      <c r="AW842" s="21"/>
      <c r="AX842" s="21"/>
      <c r="BB842" s="186"/>
      <c r="BC842" s="186"/>
      <c r="BD842" s="186"/>
      <c r="BE842" s="186"/>
      <c r="BI842" s="21"/>
      <c r="BR842" s="186"/>
      <c r="BS842" s="186"/>
      <c r="BT842" s="186"/>
      <c r="BU842" s="186"/>
      <c r="BV842" s="21"/>
      <c r="BW842" s="23"/>
      <c r="BX842" s="21"/>
      <c r="BY842" s="44"/>
      <c r="BZ842" s="23"/>
      <c r="CE842" s="186"/>
      <c r="CF842" s="186"/>
      <c r="CG842" s="186"/>
      <c r="CH842" s="186"/>
    </row>
    <row r="843" spans="1:86" s="16" customFormat="1" x14ac:dyDescent="0.2">
      <c r="A843" s="21"/>
      <c r="B843" s="19"/>
      <c r="E843" s="21"/>
      <c r="M843" s="186"/>
      <c r="S843" s="18"/>
      <c r="T843" s="17"/>
      <c r="U843" s="18"/>
      <c r="V843" s="30"/>
      <c r="W843" s="30"/>
      <c r="X843" s="18"/>
      <c r="Y843" s="18"/>
      <c r="Z843" s="18"/>
      <c r="AA843" s="186"/>
      <c r="AB843" s="186"/>
      <c r="AC843" s="295"/>
      <c r="AD843" s="186"/>
      <c r="AE843" s="18"/>
      <c r="AF843" s="18"/>
      <c r="AG843" s="41"/>
      <c r="AH843" s="13"/>
      <c r="AM843" s="21"/>
      <c r="AN843" s="295"/>
      <c r="AV843" s="22"/>
      <c r="AW843" s="21"/>
      <c r="AX843" s="21"/>
      <c r="BB843" s="186"/>
      <c r="BC843" s="186"/>
      <c r="BD843" s="186"/>
      <c r="BE843" s="186"/>
      <c r="BI843" s="21"/>
      <c r="BR843" s="186"/>
      <c r="BS843" s="186"/>
      <c r="BT843" s="186"/>
      <c r="BU843" s="186"/>
      <c r="BV843" s="21"/>
      <c r="BW843" s="23"/>
      <c r="BX843" s="21"/>
      <c r="BY843" s="44"/>
      <c r="BZ843" s="23"/>
      <c r="CE843" s="186"/>
      <c r="CF843" s="186"/>
      <c r="CG843" s="186"/>
      <c r="CH843" s="186"/>
    </row>
    <row r="844" spans="1:86" s="16" customFormat="1" x14ac:dyDescent="0.2">
      <c r="A844" s="21"/>
      <c r="B844" s="19"/>
      <c r="E844" s="21"/>
      <c r="M844" s="186"/>
      <c r="S844" s="18"/>
      <c r="T844" s="17"/>
      <c r="U844" s="18"/>
      <c r="V844" s="30"/>
      <c r="W844" s="30"/>
      <c r="X844" s="18"/>
      <c r="Y844" s="18"/>
      <c r="Z844" s="18"/>
      <c r="AA844" s="186"/>
      <c r="AB844" s="186"/>
      <c r="AC844" s="295"/>
      <c r="AD844" s="186"/>
      <c r="AE844" s="18"/>
      <c r="AF844" s="18"/>
      <c r="AG844" s="41"/>
      <c r="AH844" s="13"/>
      <c r="AM844" s="21"/>
      <c r="AN844" s="295"/>
      <c r="AV844" s="22"/>
      <c r="AW844" s="21"/>
      <c r="AX844" s="21"/>
      <c r="BB844" s="186"/>
      <c r="BC844" s="186"/>
      <c r="BD844" s="186"/>
      <c r="BE844" s="186"/>
      <c r="BI844" s="21"/>
      <c r="BR844" s="186"/>
      <c r="BS844" s="186"/>
      <c r="BT844" s="186"/>
      <c r="BU844" s="186"/>
      <c r="BV844" s="21"/>
      <c r="BW844" s="23"/>
      <c r="BX844" s="21"/>
      <c r="BY844" s="44"/>
      <c r="BZ844" s="23"/>
      <c r="CE844" s="186"/>
      <c r="CF844" s="186"/>
      <c r="CG844" s="186"/>
      <c r="CH844" s="186"/>
    </row>
    <row r="845" spans="1:86" s="16" customFormat="1" x14ac:dyDescent="0.2">
      <c r="A845" s="21"/>
      <c r="B845" s="19"/>
      <c r="E845" s="21"/>
      <c r="M845" s="186"/>
      <c r="S845" s="18"/>
      <c r="T845" s="17"/>
      <c r="U845" s="18"/>
      <c r="V845" s="30"/>
      <c r="W845" s="30"/>
      <c r="X845" s="18"/>
      <c r="Y845" s="18"/>
      <c r="Z845" s="18"/>
      <c r="AA845" s="186"/>
      <c r="AB845" s="186"/>
      <c r="AC845" s="295"/>
      <c r="AD845" s="186"/>
      <c r="AE845" s="18"/>
      <c r="AF845" s="18"/>
      <c r="AG845" s="41"/>
      <c r="AH845" s="13"/>
      <c r="AM845" s="21"/>
      <c r="AN845" s="295"/>
      <c r="AV845" s="22"/>
      <c r="AW845" s="21"/>
      <c r="AX845" s="21"/>
      <c r="BB845" s="186"/>
      <c r="BC845" s="186"/>
      <c r="BD845" s="186"/>
      <c r="BE845" s="186"/>
      <c r="BI845" s="21"/>
      <c r="BR845" s="186"/>
      <c r="BS845" s="186"/>
      <c r="BT845" s="186"/>
      <c r="BU845" s="186"/>
      <c r="BV845" s="21"/>
      <c r="BW845" s="23"/>
      <c r="BX845" s="21"/>
      <c r="BY845" s="44"/>
      <c r="BZ845" s="23"/>
      <c r="CE845" s="186"/>
      <c r="CF845" s="186"/>
      <c r="CG845" s="186"/>
      <c r="CH845" s="186"/>
    </row>
    <row r="846" spans="1:86" s="16" customFormat="1" x14ac:dyDescent="0.2">
      <c r="A846" s="21"/>
      <c r="B846" s="19"/>
      <c r="E846" s="21"/>
      <c r="M846" s="186"/>
      <c r="S846" s="18"/>
      <c r="T846" s="17"/>
      <c r="U846" s="18"/>
      <c r="V846" s="30"/>
      <c r="W846" s="30"/>
      <c r="X846" s="18"/>
      <c r="Y846" s="18"/>
      <c r="Z846" s="18"/>
      <c r="AA846" s="186"/>
      <c r="AB846" s="186"/>
      <c r="AC846" s="295"/>
      <c r="AD846" s="186"/>
      <c r="AE846" s="18"/>
      <c r="AF846" s="18"/>
      <c r="AG846" s="41"/>
      <c r="AH846" s="13"/>
      <c r="AM846" s="21"/>
      <c r="AN846" s="295"/>
      <c r="AV846" s="22"/>
      <c r="AW846" s="21"/>
      <c r="AX846" s="21"/>
      <c r="BB846" s="186"/>
      <c r="BC846" s="186"/>
      <c r="BD846" s="186"/>
      <c r="BE846" s="186"/>
      <c r="BI846" s="21"/>
      <c r="BR846" s="186"/>
      <c r="BS846" s="186"/>
      <c r="BT846" s="186"/>
      <c r="BU846" s="186"/>
      <c r="BV846" s="21"/>
      <c r="BW846" s="23"/>
      <c r="BX846" s="21"/>
      <c r="BY846" s="44"/>
      <c r="BZ846" s="23"/>
      <c r="CE846" s="186"/>
      <c r="CF846" s="186"/>
      <c r="CG846" s="186"/>
      <c r="CH846" s="186"/>
    </row>
    <row r="847" spans="1:86" s="16" customFormat="1" x14ac:dyDescent="0.2">
      <c r="A847" s="21"/>
      <c r="B847" s="19"/>
      <c r="E847" s="21"/>
      <c r="M847" s="186"/>
      <c r="S847" s="18"/>
      <c r="T847" s="17"/>
      <c r="U847" s="18"/>
      <c r="V847" s="30"/>
      <c r="W847" s="30"/>
      <c r="X847" s="18"/>
      <c r="Y847" s="18"/>
      <c r="Z847" s="18"/>
      <c r="AA847" s="186"/>
      <c r="AB847" s="186"/>
      <c r="AC847" s="295"/>
      <c r="AD847" s="186"/>
      <c r="AE847" s="18"/>
      <c r="AF847" s="18"/>
      <c r="AG847" s="41"/>
      <c r="AH847" s="13"/>
      <c r="AM847" s="21"/>
      <c r="AN847" s="295"/>
      <c r="AV847" s="22"/>
      <c r="AW847" s="21"/>
      <c r="AX847" s="21"/>
      <c r="BB847" s="186"/>
      <c r="BC847" s="186"/>
      <c r="BD847" s="186"/>
      <c r="BE847" s="186"/>
      <c r="BI847" s="21"/>
      <c r="BR847" s="186"/>
      <c r="BS847" s="186"/>
      <c r="BT847" s="186"/>
      <c r="BU847" s="186"/>
      <c r="BV847" s="21"/>
      <c r="BW847" s="23"/>
      <c r="BX847" s="21"/>
      <c r="BY847" s="44"/>
      <c r="BZ847" s="23"/>
      <c r="CE847" s="186"/>
      <c r="CF847" s="186"/>
      <c r="CG847" s="186"/>
      <c r="CH847" s="186"/>
    </row>
    <row r="848" spans="1:86" s="16" customFormat="1" x14ac:dyDescent="0.2">
      <c r="A848" s="21"/>
      <c r="B848" s="19"/>
      <c r="E848" s="21"/>
      <c r="M848" s="186"/>
      <c r="S848" s="18"/>
      <c r="T848" s="17"/>
      <c r="U848" s="18"/>
      <c r="V848" s="30"/>
      <c r="W848" s="30"/>
      <c r="X848" s="18"/>
      <c r="Y848" s="18"/>
      <c r="Z848" s="18"/>
      <c r="AA848" s="186"/>
      <c r="AB848" s="186"/>
      <c r="AC848" s="295"/>
      <c r="AD848" s="186"/>
      <c r="AE848" s="18"/>
      <c r="AF848" s="18"/>
      <c r="AG848" s="41"/>
      <c r="AH848" s="13"/>
      <c r="AM848" s="21"/>
      <c r="AN848" s="295"/>
      <c r="AV848" s="22"/>
      <c r="AW848" s="21"/>
      <c r="AX848" s="21"/>
      <c r="BB848" s="186"/>
      <c r="BC848" s="186"/>
      <c r="BD848" s="186"/>
      <c r="BE848" s="186"/>
      <c r="BI848" s="21"/>
      <c r="BR848" s="186"/>
      <c r="BS848" s="186"/>
      <c r="BT848" s="186"/>
      <c r="BU848" s="186"/>
      <c r="BV848" s="21"/>
      <c r="BW848" s="23"/>
      <c r="BX848" s="21"/>
      <c r="BY848" s="44"/>
      <c r="BZ848" s="23"/>
      <c r="CE848" s="186"/>
      <c r="CF848" s="186"/>
      <c r="CG848" s="186"/>
      <c r="CH848" s="186"/>
    </row>
    <row r="849" spans="1:86" s="16" customFormat="1" x14ac:dyDescent="0.2">
      <c r="A849" s="21"/>
      <c r="B849" s="19"/>
      <c r="E849" s="21"/>
      <c r="M849" s="186"/>
      <c r="S849" s="18"/>
      <c r="T849" s="17"/>
      <c r="U849" s="18"/>
      <c r="V849" s="30"/>
      <c r="W849" s="30"/>
      <c r="X849" s="18"/>
      <c r="Y849" s="18"/>
      <c r="Z849" s="18"/>
      <c r="AA849" s="186"/>
      <c r="AB849" s="186"/>
      <c r="AC849" s="295"/>
      <c r="AD849" s="186"/>
      <c r="AE849" s="18"/>
      <c r="AF849" s="18"/>
      <c r="AG849" s="41"/>
      <c r="AH849" s="13"/>
      <c r="AM849" s="21"/>
      <c r="AN849" s="295"/>
      <c r="AV849" s="22"/>
      <c r="AW849" s="21"/>
      <c r="AX849" s="21"/>
      <c r="BB849" s="186"/>
      <c r="BC849" s="186"/>
      <c r="BD849" s="186"/>
      <c r="BE849" s="186"/>
      <c r="BI849" s="21"/>
      <c r="BR849" s="186"/>
      <c r="BS849" s="186"/>
      <c r="BT849" s="186"/>
      <c r="BU849" s="186"/>
      <c r="BV849" s="21"/>
      <c r="BW849" s="23"/>
      <c r="BX849" s="21"/>
      <c r="BY849" s="44"/>
      <c r="BZ849" s="23"/>
      <c r="CE849" s="186"/>
      <c r="CF849" s="186"/>
      <c r="CG849" s="186"/>
      <c r="CH849" s="186"/>
    </row>
    <row r="850" spans="1:86" s="16" customFormat="1" x14ac:dyDescent="0.2">
      <c r="A850" s="21"/>
      <c r="B850" s="19"/>
      <c r="E850" s="21"/>
      <c r="M850" s="186"/>
      <c r="S850" s="18"/>
      <c r="T850" s="17"/>
      <c r="U850" s="18"/>
      <c r="V850" s="30"/>
      <c r="W850" s="30"/>
      <c r="X850" s="18"/>
      <c r="Y850" s="18"/>
      <c r="Z850" s="18"/>
      <c r="AA850" s="186"/>
      <c r="AB850" s="186"/>
      <c r="AC850" s="295"/>
      <c r="AD850" s="186"/>
      <c r="AE850" s="18"/>
      <c r="AF850" s="18"/>
      <c r="AG850" s="41"/>
      <c r="AH850" s="13"/>
      <c r="AM850" s="21"/>
      <c r="AN850" s="295"/>
      <c r="AV850" s="22"/>
      <c r="AW850" s="21"/>
      <c r="AX850" s="21"/>
      <c r="BB850" s="186"/>
      <c r="BC850" s="186"/>
      <c r="BD850" s="186"/>
      <c r="BE850" s="186"/>
      <c r="BI850" s="21"/>
      <c r="BR850" s="186"/>
      <c r="BS850" s="186"/>
      <c r="BT850" s="186"/>
      <c r="BU850" s="186"/>
      <c r="BV850" s="21"/>
      <c r="BW850" s="23"/>
      <c r="BX850" s="21"/>
      <c r="BY850" s="44"/>
      <c r="BZ850" s="23"/>
      <c r="CE850" s="186"/>
      <c r="CF850" s="186"/>
      <c r="CG850" s="186"/>
      <c r="CH850" s="186"/>
    </row>
    <row r="851" spans="1:86" s="16" customFormat="1" x14ac:dyDescent="0.2">
      <c r="A851" s="21"/>
      <c r="B851" s="19"/>
      <c r="E851" s="21"/>
      <c r="M851" s="186"/>
      <c r="S851" s="18"/>
      <c r="T851" s="17"/>
      <c r="U851" s="18"/>
      <c r="V851" s="30"/>
      <c r="W851" s="30"/>
      <c r="X851" s="18"/>
      <c r="Y851" s="18"/>
      <c r="Z851" s="18"/>
      <c r="AA851" s="186"/>
      <c r="AB851" s="186"/>
      <c r="AC851" s="295"/>
      <c r="AD851" s="186"/>
      <c r="AE851" s="18"/>
      <c r="AF851" s="18"/>
      <c r="AG851" s="41"/>
      <c r="AH851" s="13"/>
      <c r="AM851" s="21"/>
      <c r="AN851" s="295"/>
      <c r="AV851" s="22"/>
      <c r="AW851" s="21"/>
      <c r="AX851" s="21"/>
      <c r="BB851" s="186"/>
      <c r="BC851" s="186"/>
      <c r="BD851" s="186"/>
      <c r="BE851" s="186"/>
      <c r="BI851" s="21"/>
      <c r="BR851" s="186"/>
      <c r="BS851" s="186"/>
      <c r="BT851" s="186"/>
      <c r="BU851" s="186"/>
      <c r="BV851" s="21"/>
      <c r="BW851" s="23"/>
      <c r="BX851" s="21"/>
      <c r="BY851" s="44"/>
      <c r="BZ851" s="23"/>
      <c r="CE851" s="186"/>
      <c r="CF851" s="186"/>
      <c r="CG851" s="186"/>
      <c r="CH851" s="186"/>
    </row>
    <row r="852" spans="1:86" s="16" customFormat="1" x14ac:dyDescent="0.2">
      <c r="A852" s="21"/>
      <c r="B852" s="19"/>
      <c r="E852" s="21"/>
      <c r="M852" s="186"/>
      <c r="S852" s="18"/>
      <c r="T852" s="17"/>
      <c r="U852" s="18"/>
      <c r="V852" s="30"/>
      <c r="W852" s="30"/>
      <c r="X852" s="18"/>
      <c r="Y852" s="18"/>
      <c r="Z852" s="18"/>
      <c r="AA852" s="186"/>
      <c r="AB852" s="186"/>
      <c r="AC852" s="295"/>
      <c r="AD852" s="186"/>
      <c r="AE852" s="18"/>
      <c r="AF852" s="18"/>
      <c r="AG852" s="41"/>
      <c r="AH852" s="13"/>
      <c r="AM852" s="21"/>
      <c r="AN852" s="295"/>
      <c r="AV852" s="22"/>
      <c r="AW852" s="21"/>
      <c r="AX852" s="21"/>
      <c r="BB852" s="186"/>
      <c r="BC852" s="186"/>
      <c r="BD852" s="186"/>
      <c r="BE852" s="186"/>
      <c r="BI852" s="21"/>
      <c r="BR852" s="186"/>
      <c r="BS852" s="186"/>
      <c r="BT852" s="186"/>
      <c r="BU852" s="186"/>
      <c r="BV852" s="21"/>
      <c r="BW852" s="23"/>
      <c r="BX852" s="21"/>
      <c r="BY852" s="44"/>
      <c r="BZ852" s="23"/>
      <c r="CE852" s="186"/>
      <c r="CF852" s="186"/>
      <c r="CG852" s="186"/>
      <c r="CH852" s="186"/>
    </row>
    <row r="853" spans="1:86" s="16" customFormat="1" x14ac:dyDescent="0.2">
      <c r="A853" s="21"/>
      <c r="B853" s="19"/>
      <c r="E853" s="21"/>
      <c r="M853" s="186"/>
      <c r="S853" s="18"/>
      <c r="T853" s="17"/>
      <c r="U853" s="18"/>
      <c r="V853" s="30"/>
      <c r="W853" s="30"/>
      <c r="X853" s="18"/>
      <c r="Y853" s="18"/>
      <c r="Z853" s="18"/>
      <c r="AA853" s="186"/>
      <c r="AB853" s="186"/>
      <c r="AC853" s="295"/>
      <c r="AD853" s="186"/>
      <c r="AE853" s="18"/>
      <c r="AF853" s="18"/>
      <c r="AG853" s="41"/>
      <c r="AH853" s="13"/>
      <c r="AM853" s="21"/>
      <c r="AN853" s="295"/>
      <c r="AV853" s="22"/>
      <c r="AW853" s="21"/>
      <c r="AX853" s="21"/>
      <c r="BB853" s="186"/>
      <c r="BC853" s="186"/>
      <c r="BD853" s="186"/>
      <c r="BE853" s="186"/>
      <c r="BI853" s="21"/>
      <c r="BR853" s="186"/>
      <c r="BS853" s="186"/>
      <c r="BT853" s="186"/>
      <c r="BU853" s="186"/>
      <c r="BV853" s="21"/>
      <c r="BW853" s="23"/>
      <c r="BX853" s="21"/>
      <c r="BY853" s="44"/>
      <c r="BZ853" s="23"/>
      <c r="CE853" s="186"/>
      <c r="CF853" s="186"/>
      <c r="CG853" s="186"/>
      <c r="CH853" s="186"/>
    </row>
    <row r="854" spans="1:86" s="16" customFormat="1" x14ac:dyDescent="0.2">
      <c r="A854" s="21"/>
      <c r="B854" s="19"/>
      <c r="E854" s="21"/>
      <c r="M854" s="186"/>
      <c r="S854" s="18"/>
      <c r="T854" s="17"/>
      <c r="U854" s="18"/>
      <c r="V854" s="30"/>
      <c r="W854" s="30"/>
      <c r="X854" s="18"/>
      <c r="Y854" s="18"/>
      <c r="Z854" s="18"/>
      <c r="AA854" s="186"/>
      <c r="AB854" s="186"/>
      <c r="AC854" s="295"/>
      <c r="AD854" s="186"/>
      <c r="AE854" s="18"/>
      <c r="AF854" s="18"/>
      <c r="AG854" s="41"/>
      <c r="AH854" s="13"/>
      <c r="AM854" s="21"/>
      <c r="AN854" s="295"/>
      <c r="AV854" s="22"/>
      <c r="AW854" s="21"/>
      <c r="AX854" s="21"/>
      <c r="BB854" s="186"/>
      <c r="BC854" s="186"/>
      <c r="BD854" s="186"/>
      <c r="BE854" s="186"/>
      <c r="BI854" s="21"/>
      <c r="BR854" s="186"/>
      <c r="BS854" s="186"/>
      <c r="BT854" s="186"/>
      <c r="BU854" s="186"/>
      <c r="BV854" s="21"/>
      <c r="BW854" s="23"/>
      <c r="BX854" s="21"/>
      <c r="BY854" s="44"/>
      <c r="BZ854" s="23"/>
      <c r="CE854" s="186"/>
      <c r="CF854" s="186"/>
      <c r="CG854" s="186"/>
      <c r="CH854" s="186"/>
    </row>
    <row r="855" spans="1:86" s="16" customFormat="1" x14ac:dyDescent="0.2">
      <c r="A855" s="21"/>
      <c r="B855" s="19"/>
      <c r="E855" s="21"/>
      <c r="M855" s="186"/>
      <c r="S855" s="18"/>
      <c r="T855" s="17"/>
      <c r="U855" s="18"/>
      <c r="V855" s="30"/>
      <c r="W855" s="30"/>
      <c r="X855" s="18"/>
      <c r="Y855" s="18"/>
      <c r="Z855" s="18"/>
      <c r="AA855" s="186"/>
      <c r="AB855" s="186"/>
      <c r="AC855" s="295"/>
      <c r="AD855" s="186"/>
      <c r="AE855" s="18"/>
      <c r="AF855" s="18"/>
      <c r="AG855" s="41"/>
      <c r="AH855" s="13"/>
      <c r="AM855" s="21"/>
      <c r="AN855" s="295"/>
      <c r="AV855" s="22"/>
      <c r="AW855" s="21"/>
      <c r="AX855" s="21"/>
      <c r="BB855" s="186"/>
      <c r="BC855" s="186"/>
      <c r="BD855" s="186"/>
      <c r="BE855" s="186"/>
      <c r="BI855" s="21"/>
      <c r="BR855" s="186"/>
      <c r="BS855" s="186"/>
      <c r="BT855" s="186"/>
      <c r="BU855" s="186"/>
      <c r="BV855" s="21"/>
      <c r="BW855" s="23"/>
      <c r="BX855" s="21"/>
      <c r="BY855" s="44"/>
      <c r="BZ855" s="23"/>
      <c r="CE855" s="186"/>
      <c r="CF855" s="186"/>
      <c r="CG855" s="186"/>
      <c r="CH855" s="186"/>
    </row>
    <row r="856" spans="1:86" s="16" customFormat="1" x14ac:dyDescent="0.2">
      <c r="A856" s="21"/>
      <c r="B856" s="19"/>
      <c r="E856" s="21"/>
      <c r="M856" s="186"/>
      <c r="S856" s="18"/>
      <c r="T856" s="17"/>
      <c r="U856" s="18"/>
      <c r="V856" s="30"/>
      <c r="W856" s="30"/>
      <c r="X856" s="18"/>
      <c r="Y856" s="18"/>
      <c r="Z856" s="18"/>
      <c r="AA856" s="186"/>
      <c r="AB856" s="186"/>
      <c r="AC856" s="295"/>
      <c r="AD856" s="186"/>
      <c r="AE856" s="18"/>
      <c r="AF856" s="18"/>
      <c r="AG856" s="41"/>
      <c r="AH856" s="13"/>
      <c r="AM856" s="21"/>
      <c r="AN856" s="295"/>
      <c r="AV856" s="22"/>
      <c r="AW856" s="21"/>
      <c r="AX856" s="21"/>
      <c r="BB856" s="186"/>
      <c r="BC856" s="186"/>
      <c r="BD856" s="186"/>
      <c r="BE856" s="186"/>
      <c r="BI856" s="21"/>
      <c r="BR856" s="186"/>
      <c r="BS856" s="186"/>
      <c r="BT856" s="186"/>
      <c r="BU856" s="186"/>
      <c r="BV856" s="21"/>
      <c r="BW856" s="23"/>
      <c r="BX856" s="21"/>
      <c r="BY856" s="44"/>
      <c r="BZ856" s="23"/>
      <c r="CE856" s="186"/>
      <c r="CF856" s="186"/>
      <c r="CG856" s="186"/>
      <c r="CH856" s="186"/>
    </row>
    <row r="857" spans="1:86" s="16" customFormat="1" x14ac:dyDescent="0.2">
      <c r="A857" s="21"/>
      <c r="B857" s="19"/>
      <c r="E857" s="21"/>
      <c r="M857" s="186"/>
      <c r="S857" s="18"/>
      <c r="T857" s="17"/>
      <c r="U857" s="18"/>
      <c r="V857" s="30"/>
      <c r="W857" s="30"/>
      <c r="X857" s="18"/>
      <c r="Y857" s="18"/>
      <c r="Z857" s="18"/>
      <c r="AA857" s="186"/>
      <c r="AB857" s="186"/>
      <c r="AC857" s="295"/>
      <c r="AD857" s="186"/>
      <c r="AE857" s="18"/>
      <c r="AF857" s="18"/>
      <c r="AG857" s="41"/>
      <c r="AH857" s="13"/>
      <c r="AM857" s="21"/>
      <c r="AN857" s="295"/>
      <c r="AV857" s="22"/>
      <c r="AW857" s="21"/>
      <c r="AX857" s="21"/>
      <c r="BB857" s="186"/>
      <c r="BC857" s="186"/>
      <c r="BD857" s="186"/>
      <c r="BE857" s="186"/>
      <c r="BI857" s="21"/>
      <c r="BR857" s="186"/>
      <c r="BS857" s="186"/>
      <c r="BT857" s="186"/>
      <c r="BU857" s="186"/>
      <c r="BV857" s="21"/>
      <c r="BW857" s="23"/>
      <c r="BX857" s="21"/>
      <c r="BY857" s="44"/>
      <c r="BZ857" s="23"/>
      <c r="CE857" s="186"/>
      <c r="CF857" s="186"/>
      <c r="CG857" s="186"/>
      <c r="CH857" s="186"/>
    </row>
    <row r="858" spans="1:86" s="16" customFormat="1" x14ac:dyDescent="0.2">
      <c r="A858" s="21"/>
      <c r="B858" s="19"/>
      <c r="E858" s="21"/>
      <c r="M858" s="186"/>
      <c r="S858" s="18"/>
      <c r="T858" s="17"/>
      <c r="U858" s="18"/>
      <c r="V858" s="30"/>
      <c r="W858" s="30"/>
      <c r="X858" s="18"/>
      <c r="Y858" s="18"/>
      <c r="Z858" s="18"/>
      <c r="AA858" s="186"/>
      <c r="AB858" s="186"/>
      <c r="AC858" s="295"/>
      <c r="AD858" s="186"/>
      <c r="AE858" s="18"/>
      <c r="AF858" s="18"/>
      <c r="AG858" s="41"/>
      <c r="AH858" s="13"/>
      <c r="AM858" s="21"/>
      <c r="AN858" s="295"/>
      <c r="AV858" s="22"/>
      <c r="AW858" s="21"/>
      <c r="AX858" s="21"/>
      <c r="BB858" s="186"/>
      <c r="BC858" s="186"/>
      <c r="BD858" s="186"/>
      <c r="BE858" s="186"/>
      <c r="BI858" s="21"/>
      <c r="BR858" s="186"/>
      <c r="BS858" s="186"/>
      <c r="BT858" s="186"/>
      <c r="BU858" s="186"/>
      <c r="BV858" s="21"/>
      <c r="BW858" s="23"/>
      <c r="BX858" s="21"/>
      <c r="BY858" s="44"/>
      <c r="BZ858" s="23"/>
      <c r="CE858" s="186"/>
      <c r="CF858" s="186"/>
      <c r="CG858" s="186"/>
      <c r="CH858" s="186"/>
    </row>
    <row r="859" spans="1:86" s="16" customFormat="1" x14ac:dyDescent="0.2">
      <c r="A859" s="21"/>
      <c r="B859" s="19"/>
      <c r="E859" s="21"/>
      <c r="M859" s="186"/>
      <c r="S859" s="18"/>
      <c r="T859" s="17"/>
      <c r="U859" s="18"/>
      <c r="V859" s="30"/>
      <c r="W859" s="30"/>
      <c r="X859" s="18"/>
      <c r="Y859" s="18"/>
      <c r="Z859" s="18"/>
      <c r="AA859" s="186"/>
      <c r="AB859" s="186"/>
      <c r="AC859" s="295"/>
      <c r="AD859" s="186"/>
      <c r="AE859" s="18"/>
      <c r="AF859" s="18"/>
      <c r="AG859" s="41"/>
      <c r="AH859" s="13"/>
      <c r="AM859" s="21"/>
      <c r="AN859" s="295"/>
      <c r="AV859" s="22"/>
      <c r="AW859" s="21"/>
      <c r="AX859" s="21"/>
      <c r="BB859" s="186"/>
      <c r="BC859" s="186"/>
      <c r="BD859" s="186"/>
      <c r="BE859" s="186"/>
      <c r="BI859" s="21"/>
      <c r="BR859" s="186"/>
      <c r="BS859" s="186"/>
      <c r="BT859" s="186"/>
      <c r="BU859" s="186"/>
      <c r="BV859" s="21"/>
      <c r="BW859" s="23"/>
      <c r="BX859" s="21"/>
      <c r="BY859" s="44"/>
      <c r="BZ859" s="23"/>
      <c r="CE859" s="186"/>
      <c r="CF859" s="186"/>
      <c r="CG859" s="186"/>
      <c r="CH859" s="186"/>
    </row>
    <row r="860" spans="1:86" s="16" customFormat="1" x14ac:dyDescent="0.2">
      <c r="A860" s="21"/>
      <c r="B860" s="19"/>
      <c r="E860" s="21"/>
      <c r="M860" s="186"/>
      <c r="S860" s="18"/>
      <c r="T860" s="17"/>
      <c r="U860" s="18"/>
      <c r="V860" s="30"/>
      <c r="W860" s="30"/>
      <c r="X860" s="18"/>
      <c r="Y860" s="18"/>
      <c r="Z860" s="18"/>
      <c r="AA860" s="186"/>
      <c r="AB860" s="186"/>
      <c r="AC860" s="295"/>
      <c r="AD860" s="186"/>
      <c r="AE860" s="18"/>
      <c r="AF860" s="18"/>
      <c r="AG860" s="41"/>
      <c r="AH860" s="13"/>
      <c r="AM860" s="21"/>
      <c r="AN860" s="295"/>
      <c r="AV860" s="22"/>
      <c r="AW860" s="21"/>
      <c r="AX860" s="21"/>
      <c r="BB860" s="186"/>
      <c r="BC860" s="186"/>
      <c r="BD860" s="186"/>
      <c r="BE860" s="186"/>
      <c r="BI860" s="21"/>
      <c r="BR860" s="186"/>
      <c r="BS860" s="186"/>
      <c r="BT860" s="186"/>
      <c r="BU860" s="186"/>
      <c r="BV860" s="21"/>
      <c r="BW860" s="23"/>
      <c r="BX860" s="21"/>
      <c r="BY860" s="44"/>
      <c r="BZ860" s="23"/>
      <c r="CE860" s="186"/>
      <c r="CF860" s="186"/>
      <c r="CG860" s="186"/>
      <c r="CH860" s="186"/>
    </row>
    <row r="861" spans="1:86" s="16" customFormat="1" x14ac:dyDescent="0.2">
      <c r="A861" s="21"/>
      <c r="B861" s="19"/>
      <c r="E861" s="21"/>
      <c r="M861" s="186"/>
      <c r="S861" s="18"/>
      <c r="T861" s="17"/>
      <c r="U861" s="18"/>
      <c r="V861" s="30"/>
      <c r="W861" s="30"/>
      <c r="X861" s="18"/>
      <c r="Y861" s="18"/>
      <c r="Z861" s="18"/>
      <c r="AA861" s="186"/>
      <c r="AB861" s="186"/>
      <c r="AC861" s="295"/>
      <c r="AD861" s="186"/>
      <c r="AE861" s="18"/>
      <c r="AF861" s="18"/>
      <c r="AG861" s="41"/>
      <c r="AH861" s="13"/>
      <c r="AM861" s="21"/>
      <c r="AN861" s="295"/>
      <c r="AV861" s="22"/>
      <c r="AW861" s="21"/>
      <c r="AX861" s="21"/>
      <c r="BB861" s="186"/>
      <c r="BC861" s="186"/>
      <c r="BD861" s="186"/>
      <c r="BE861" s="186"/>
      <c r="BI861" s="21"/>
      <c r="BR861" s="186"/>
      <c r="BS861" s="186"/>
      <c r="BT861" s="186"/>
      <c r="BU861" s="186"/>
      <c r="BV861" s="21"/>
      <c r="BW861" s="23"/>
      <c r="BX861" s="21"/>
      <c r="BY861" s="44"/>
      <c r="BZ861" s="23"/>
      <c r="CE861" s="186"/>
      <c r="CF861" s="186"/>
      <c r="CG861" s="186"/>
      <c r="CH861" s="186"/>
    </row>
    <row r="862" spans="1:86" s="16" customFormat="1" x14ac:dyDescent="0.2">
      <c r="A862" s="21"/>
      <c r="B862" s="19"/>
      <c r="E862" s="21"/>
      <c r="M862" s="186"/>
      <c r="S862" s="18"/>
      <c r="T862" s="17"/>
      <c r="U862" s="18"/>
      <c r="V862" s="30"/>
      <c r="W862" s="30"/>
      <c r="X862" s="18"/>
      <c r="Y862" s="18"/>
      <c r="Z862" s="18"/>
      <c r="AA862" s="186"/>
      <c r="AB862" s="186"/>
      <c r="AC862" s="295"/>
      <c r="AD862" s="186"/>
      <c r="AE862" s="18"/>
      <c r="AF862" s="18"/>
      <c r="AG862" s="41"/>
      <c r="AH862" s="13"/>
      <c r="AM862" s="21"/>
      <c r="AN862" s="295"/>
      <c r="AV862" s="22"/>
      <c r="AW862" s="21"/>
      <c r="AX862" s="21"/>
      <c r="BB862" s="186"/>
      <c r="BC862" s="186"/>
      <c r="BD862" s="186"/>
      <c r="BE862" s="186"/>
      <c r="BI862" s="21"/>
      <c r="BR862" s="186"/>
      <c r="BS862" s="186"/>
      <c r="BT862" s="186"/>
      <c r="BU862" s="186"/>
      <c r="BV862" s="21"/>
      <c r="BW862" s="23"/>
      <c r="BX862" s="21"/>
      <c r="BY862" s="44"/>
      <c r="BZ862" s="23"/>
      <c r="CE862" s="186"/>
      <c r="CF862" s="186"/>
      <c r="CG862" s="186"/>
      <c r="CH862" s="186"/>
    </row>
    <row r="863" spans="1:86" s="16" customFormat="1" x14ac:dyDescent="0.2">
      <c r="A863" s="21"/>
      <c r="B863" s="19"/>
      <c r="E863" s="21"/>
      <c r="M863" s="186"/>
      <c r="S863" s="18"/>
      <c r="T863" s="17"/>
      <c r="U863" s="18"/>
      <c r="V863" s="30"/>
      <c r="W863" s="30"/>
      <c r="X863" s="18"/>
      <c r="Y863" s="18"/>
      <c r="Z863" s="18"/>
      <c r="AA863" s="186"/>
      <c r="AB863" s="186"/>
      <c r="AC863" s="295"/>
      <c r="AD863" s="186"/>
      <c r="AE863" s="18"/>
      <c r="AF863" s="18"/>
      <c r="AG863" s="41"/>
      <c r="AH863" s="13"/>
      <c r="AM863" s="21"/>
      <c r="AN863" s="295"/>
      <c r="AV863" s="22"/>
      <c r="AW863" s="21"/>
      <c r="AX863" s="21"/>
      <c r="BB863" s="186"/>
      <c r="BC863" s="186"/>
      <c r="BD863" s="186"/>
      <c r="BE863" s="186"/>
      <c r="BI863" s="21"/>
      <c r="BR863" s="186"/>
      <c r="BS863" s="186"/>
      <c r="BT863" s="186"/>
      <c r="BU863" s="186"/>
      <c r="BV863" s="21"/>
      <c r="BW863" s="23"/>
      <c r="BX863" s="21"/>
      <c r="BY863" s="44"/>
      <c r="BZ863" s="23"/>
      <c r="CE863" s="186"/>
      <c r="CF863" s="186"/>
      <c r="CG863" s="186"/>
      <c r="CH863" s="186"/>
    </row>
    <row r="864" spans="1:86" s="16" customFormat="1" x14ac:dyDescent="0.2">
      <c r="A864" s="21"/>
      <c r="B864" s="19"/>
      <c r="E864" s="21"/>
      <c r="M864" s="186"/>
      <c r="S864" s="18"/>
      <c r="T864" s="17"/>
      <c r="U864" s="18"/>
      <c r="V864" s="30"/>
      <c r="W864" s="30"/>
      <c r="X864" s="18"/>
      <c r="Y864" s="18"/>
      <c r="Z864" s="18"/>
      <c r="AA864" s="186"/>
      <c r="AB864" s="186"/>
      <c r="AC864" s="295"/>
      <c r="AD864" s="186"/>
      <c r="AE864" s="18"/>
      <c r="AF864" s="18"/>
      <c r="AG864" s="41"/>
      <c r="AH864" s="13"/>
      <c r="AM864" s="21"/>
      <c r="AN864" s="295"/>
      <c r="AV864" s="22"/>
      <c r="AW864" s="21"/>
      <c r="AX864" s="21"/>
      <c r="BB864" s="186"/>
      <c r="BC864" s="186"/>
      <c r="BD864" s="186"/>
      <c r="BE864" s="186"/>
      <c r="BI864" s="21"/>
      <c r="BR864" s="186"/>
      <c r="BS864" s="186"/>
      <c r="BT864" s="186"/>
      <c r="BU864" s="186"/>
      <c r="BV864" s="21"/>
      <c r="BW864" s="23"/>
      <c r="BX864" s="21"/>
      <c r="BY864" s="44"/>
      <c r="BZ864" s="23"/>
      <c r="CE864" s="186"/>
      <c r="CF864" s="186"/>
      <c r="CG864" s="186"/>
      <c r="CH864" s="186"/>
    </row>
    <row r="865" spans="1:86" s="16" customFormat="1" x14ac:dyDescent="0.2">
      <c r="A865" s="21"/>
      <c r="B865" s="19"/>
      <c r="E865" s="21"/>
      <c r="M865" s="186"/>
      <c r="S865" s="18"/>
      <c r="T865" s="17"/>
      <c r="U865" s="18"/>
      <c r="V865" s="30"/>
      <c r="W865" s="30"/>
      <c r="X865" s="18"/>
      <c r="Y865" s="18"/>
      <c r="Z865" s="18"/>
      <c r="AA865" s="186"/>
      <c r="AB865" s="186"/>
      <c r="AC865" s="295"/>
      <c r="AD865" s="186"/>
      <c r="AE865" s="18"/>
      <c r="AF865" s="18"/>
      <c r="AG865" s="41"/>
      <c r="AH865" s="13"/>
      <c r="AM865" s="21"/>
      <c r="AN865" s="295"/>
      <c r="AV865" s="22"/>
      <c r="AW865" s="21"/>
      <c r="AX865" s="21"/>
      <c r="BB865" s="186"/>
      <c r="BC865" s="186"/>
      <c r="BD865" s="186"/>
      <c r="BE865" s="186"/>
      <c r="BI865" s="21"/>
      <c r="BR865" s="186"/>
      <c r="BS865" s="186"/>
      <c r="BT865" s="186"/>
      <c r="BU865" s="186"/>
      <c r="BV865" s="21"/>
      <c r="BW865" s="23"/>
      <c r="BX865" s="21"/>
      <c r="BY865" s="44"/>
      <c r="BZ865" s="23"/>
      <c r="CE865" s="186"/>
      <c r="CF865" s="186"/>
      <c r="CG865" s="186"/>
      <c r="CH865" s="186"/>
    </row>
    <row r="866" spans="1:86" s="16" customFormat="1" x14ac:dyDescent="0.2">
      <c r="A866" s="21"/>
      <c r="B866" s="19"/>
      <c r="E866" s="21"/>
      <c r="M866" s="186"/>
      <c r="S866" s="18"/>
      <c r="T866" s="17"/>
      <c r="U866" s="18"/>
      <c r="V866" s="30"/>
      <c r="W866" s="30"/>
      <c r="X866" s="18"/>
      <c r="Y866" s="18"/>
      <c r="Z866" s="18"/>
      <c r="AA866" s="186"/>
      <c r="AB866" s="186"/>
      <c r="AC866" s="295"/>
      <c r="AD866" s="186"/>
      <c r="AE866" s="18"/>
      <c r="AF866" s="18"/>
      <c r="AG866" s="41"/>
      <c r="AH866" s="13"/>
      <c r="AM866" s="21"/>
      <c r="AN866" s="295"/>
      <c r="AV866" s="22"/>
      <c r="AW866" s="21"/>
      <c r="AX866" s="21"/>
      <c r="BB866" s="186"/>
      <c r="BC866" s="186"/>
      <c r="BD866" s="186"/>
      <c r="BE866" s="186"/>
      <c r="BI866" s="21"/>
      <c r="BR866" s="186"/>
      <c r="BS866" s="186"/>
      <c r="BT866" s="186"/>
      <c r="BU866" s="186"/>
      <c r="BV866" s="21"/>
      <c r="BW866" s="23"/>
      <c r="BX866" s="21"/>
      <c r="BY866" s="44"/>
      <c r="BZ866" s="23"/>
      <c r="CE866" s="186"/>
      <c r="CF866" s="186"/>
      <c r="CG866" s="186"/>
      <c r="CH866" s="186"/>
    </row>
    <row r="867" spans="1:86" s="16" customFormat="1" x14ac:dyDescent="0.2">
      <c r="A867" s="21"/>
      <c r="B867" s="19"/>
      <c r="E867" s="21"/>
      <c r="M867" s="186"/>
      <c r="S867" s="18"/>
      <c r="T867" s="17"/>
      <c r="U867" s="18"/>
      <c r="V867" s="30"/>
      <c r="W867" s="30"/>
      <c r="X867" s="18"/>
      <c r="Y867" s="18"/>
      <c r="Z867" s="18"/>
      <c r="AA867" s="186"/>
      <c r="AB867" s="186"/>
      <c r="AC867" s="295"/>
      <c r="AD867" s="186"/>
      <c r="AE867" s="18"/>
      <c r="AF867" s="18"/>
      <c r="AG867" s="41"/>
      <c r="AH867" s="13"/>
      <c r="AM867" s="21"/>
      <c r="AN867" s="295"/>
      <c r="AV867" s="22"/>
      <c r="AW867" s="21"/>
      <c r="AX867" s="21"/>
      <c r="BB867" s="186"/>
      <c r="BC867" s="186"/>
      <c r="BD867" s="186"/>
      <c r="BE867" s="186"/>
      <c r="BI867" s="21"/>
      <c r="BR867" s="186"/>
      <c r="BS867" s="186"/>
      <c r="BT867" s="186"/>
      <c r="BU867" s="186"/>
      <c r="BV867" s="21"/>
      <c r="BW867" s="23"/>
      <c r="BX867" s="21"/>
      <c r="BY867" s="44"/>
      <c r="BZ867" s="23"/>
      <c r="CE867" s="186"/>
      <c r="CF867" s="186"/>
      <c r="CG867" s="186"/>
      <c r="CH867" s="186"/>
    </row>
    <row r="868" spans="1:86" s="16" customFormat="1" x14ac:dyDescent="0.2">
      <c r="A868" s="21"/>
      <c r="B868" s="19"/>
      <c r="E868" s="21"/>
      <c r="M868" s="186"/>
      <c r="S868" s="18"/>
      <c r="T868" s="17"/>
      <c r="U868" s="18"/>
      <c r="V868" s="30"/>
      <c r="W868" s="30"/>
      <c r="X868" s="18"/>
      <c r="Y868" s="18"/>
      <c r="Z868" s="18"/>
      <c r="AA868" s="186"/>
      <c r="AB868" s="186"/>
      <c r="AC868" s="295"/>
      <c r="AD868" s="186"/>
      <c r="AE868" s="18"/>
      <c r="AF868" s="18"/>
      <c r="AG868" s="41"/>
      <c r="AH868" s="13"/>
      <c r="AM868" s="21"/>
      <c r="AN868" s="295"/>
      <c r="AV868" s="22"/>
      <c r="AW868" s="21"/>
      <c r="AX868" s="21"/>
      <c r="BB868" s="186"/>
      <c r="BC868" s="186"/>
      <c r="BD868" s="186"/>
      <c r="BE868" s="186"/>
      <c r="BI868" s="21"/>
      <c r="BR868" s="186"/>
      <c r="BS868" s="186"/>
      <c r="BT868" s="186"/>
      <c r="BU868" s="186"/>
      <c r="BV868" s="21"/>
      <c r="BW868" s="23"/>
      <c r="BX868" s="21"/>
      <c r="BY868" s="44"/>
      <c r="BZ868" s="23"/>
      <c r="CE868" s="186"/>
      <c r="CF868" s="186"/>
      <c r="CG868" s="186"/>
      <c r="CH868" s="186"/>
    </row>
    <row r="869" spans="1:86" s="16" customFormat="1" x14ac:dyDescent="0.2">
      <c r="A869" s="21"/>
      <c r="B869" s="19"/>
      <c r="E869" s="21"/>
      <c r="M869" s="186"/>
      <c r="S869" s="18"/>
      <c r="T869" s="17"/>
      <c r="U869" s="18"/>
      <c r="V869" s="30"/>
      <c r="W869" s="30"/>
      <c r="X869" s="18"/>
      <c r="Y869" s="18"/>
      <c r="Z869" s="18"/>
      <c r="AA869" s="186"/>
      <c r="AB869" s="186"/>
      <c r="AC869" s="295"/>
      <c r="AD869" s="186"/>
      <c r="AE869" s="18"/>
      <c r="AF869" s="18"/>
      <c r="AG869" s="41"/>
      <c r="AH869" s="13"/>
      <c r="AM869" s="21"/>
      <c r="AN869" s="295"/>
      <c r="AV869" s="22"/>
      <c r="AW869" s="21"/>
      <c r="AX869" s="21"/>
      <c r="BB869" s="186"/>
      <c r="BC869" s="186"/>
      <c r="BD869" s="186"/>
      <c r="BE869" s="186"/>
      <c r="BI869" s="21"/>
      <c r="BR869" s="186"/>
      <c r="BS869" s="186"/>
      <c r="BT869" s="186"/>
      <c r="BU869" s="186"/>
      <c r="BV869" s="21"/>
      <c r="BW869" s="23"/>
      <c r="BX869" s="21"/>
      <c r="BY869" s="44"/>
      <c r="BZ869" s="23"/>
      <c r="CE869" s="186"/>
      <c r="CF869" s="186"/>
      <c r="CG869" s="186"/>
      <c r="CH869" s="186"/>
    </row>
    <row r="870" spans="1:86" s="16" customFormat="1" x14ac:dyDescent="0.2">
      <c r="A870" s="21"/>
      <c r="B870" s="19"/>
      <c r="E870" s="21"/>
      <c r="M870" s="186"/>
      <c r="S870" s="18"/>
      <c r="T870" s="17"/>
      <c r="U870" s="18"/>
      <c r="V870" s="30"/>
      <c r="W870" s="30"/>
      <c r="X870" s="18"/>
      <c r="Y870" s="18"/>
      <c r="Z870" s="18"/>
      <c r="AA870" s="186"/>
      <c r="AB870" s="186"/>
      <c r="AC870" s="295"/>
      <c r="AD870" s="186"/>
      <c r="AE870" s="18"/>
      <c r="AF870" s="18"/>
      <c r="AG870" s="41"/>
      <c r="AH870" s="13"/>
      <c r="AM870" s="21"/>
      <c r="AN870" s="295"/>
      <c r="AV870" s="22"/>
      <c r="AW870" s="21"/>
      <c r="AX870" s="21"/>
      <c r="BB870" s="186"/>
      <c r="BC870" s="186"/>
      <c r="BD870" s="186"/>
      <c r="BE870" s="186"/>
      <c r="BI870" s="21"/>
      <c r="BR870" s="186"/>
      <c r="BS870" s="186"/>
      <c r="BT870" s="186"/>
      <c r="BU870" s="186"/>
      <c r="BV870" s="21"/>
      <c r="BW870" s="23"/>
      <c r="BX870" s="21"/>
      <c r="BY870" s="44"/>
      <c r="BZ870" s="23"/>
      <c r="CE870" s="186"/>
      <c r="CF870" s="186"/>
      <c r="CG870" s="186"/>
      <c r="CH870" s="186"/>
    </row>
    <row r="871" spans="1:86" s="16" customFormat="1" x14ac:dyDescent="0.2">
      <c r="A871" s="21"/>
      <c r="B871" s="19"/>
      <c r="E871" s="21"/>
      <c r="M871" s="186"/>
      <c r="S871" s="18"/>
      <c r="T871" s="17"/>
      <c r="U871" s="18"/>
      <c r="V871" s="30"/>
      <c r="W871" s="30"/>
      <c r="X871" s="18"/>
      <c r="Y871" s="18"/>
      <c r="Z871" s="18"/>
      <c r="AA871" s="186"/>
      <c r="AB871" s="186"/>
      <c r="AC871" s="295"/>
      <c r="AD871" s="186"/>
      <c r="AE871" s="18"/>
      <c r="AF871" s="18"/>
      <c r="AG871" s="41"/>
      <c r="AH871" s="13"/>
      <c r="AM871" s="21"/>
      <c r="AN871" s="295"/>
      <c r="AV871" s="22"/>
      <c r="AW871" s="21"/>
      <c r="AX871" s="21"/>
      <c r="BB871" s="186"/>
      <c r="BC871" s="186"/>
      <c r="BD871" s="186"/>
      <c r="BE871" s="186"/>
      <c r="BI871" s="21"/>
      <c r="BR871" s="186"/>
      <c r="BS871" s="186"/>
      <c r="BT871" s="186"/>
      <c r="BU871" s="186"/>
      <c r="BV871" s="21"/>
      <c r="BW871" s="23"/>
      <c r="BX871" s="21"/>
      <c r="BY871" s="44"/>
      <c r="BZ871" s="23"/>
      <c r="CE871" s="186"/>
      <c r="CF871" s="186"/>
      <c r="CG871" s="186"/>
      <c r="CH871" s="186"/>
    </row>
    <row r="872" spans="1:86" s="16" customFormat="1" x14ac:dyDescent="0.2">
      <c r="A872" s="21"/>
      <c r="B872" s="19"/>
      <c r="E872" s="21"/>
      <c r="M872" s="186"/>
      <c r="S872" s="18"/>
      <c r="T872" s="17"/>
      <c r="U872" s="18"/>
      <c r="V872" s="30"/>
      <c r="W872" s="30"/>
      <c r="X872" s="18"/>
      <c r="Y872" s="18"/>
      <c r="Z872" s="18"/>
      <c r="AA872" s="186"/>
      <c r="AB872" s="186"/>
      <c r="AC872" s="295"/>
      <c r="AD872" s="186"/>
      <c r="AE872" s="18"/>
      <c r="AF872" s="18"/>
      <c r="AG872" s="41"/>
      <c r="AH872" s="13"/>
      <c r="AM872" s="21"/>
      <c r="AN872" s="295"/>
      <c r="AV872" s="22"/>
      <c r="AW872" s="21"/>
      <c r="AX872" s="21"/>
      <c r="BB872" s="186"/>
      <c r="BC872" s="186"/>
      <c r="BD872" s="186"/>
      <c r="BE872" s="186"/>
      <c r="BI872" s="21"/>
      <c r="BR872" s="186"/>
      <c r="BS872" s="186"/>
      <c r="BT872" s="186"/>
      <c r="BU872" s="186"/>
      <c r="BV872" s="21"/>
      <c r="BW872" s="23"/>
      <c r="BX872" s="21"/>
      <c r="BY872" s="44"/>
      <c r="BZ872" s="23"/>
      <c r="CE872" s="186"/>
      <c r="CF872" s="186"/>
      <c r="CG872" s="186"/>
      <c r="CH872" s="186"/>
    </row>
    <row r="873" spans="1:86" s="16" customFormat="1" x14ac:dyDescent="0.2">
      <c r="A873" s="21"/>
      <c r="B873" s="19"/>
      <c r="E873" s="21"/>
      <c r="M873" s="186"/>
      <c r="S873" s="18"/>
      <c r="T873" s="17"/>
      <c r="U873" s="18"/>
      <c r="V873" s="30"/>
      <c r="W873" s="30"/>
      <c r="X873" s="18"/>
      <c r="Y873" s="18"/>
      <c r="Z873" s="18"/>
      <c r="AA873" s="186"/>
      <c r="AB873" s="186"/>
      <c r="AC873" s="295"/>
      <c r="AD873" s="186"/>
      <c r="AE873" s="18"/>
      <c r="AF873" s="18"/>
      <c r="AG873" s="41"/>
      <c r="AH873" s="13"/>
      <c r="AM873" s="21"/>
      <c r="AN873" s="295"/>
      <c r="AV873" s="22"/>
      <c r="AW873" s="21"/>
      <c r="AX873" s="21"/>
      <c r="BB873" s="186"/>
      <c r="BC873" s="186"/>
      <c r="BD873" s="186"/>
      <c r="BE873" s="186"/>
      <c r="BI873" s="21"/>
      <c r="BR873" s="186"/>
      <c r="BS873" s="186"/>
      <c r="BT873" s="186"/>
      <c r="BU873" s="186"/>
      <c r="BV873" s="21"/>
      <c r="BW873" s="23"/>
      <c r="BX873" s="21"/>
      <c r="BY873" s="44"/>
      <c r="BZ873" s="23"/>
      <c r="CE873" s="186"/>
      <c r="CF873" s="186"/>
      <c r="CG873" s="186"/>
      <c r="CH873" s="186"/>
    </row>
    <row r="874" spans="1:86" s="16" customFormat="1" x14ac:dyDescent="0.2">
      <c r="A874" s="21"/>
      <c r="B874" s="19"/>
      <c r="E874" s="21"/>
      <c r="M874" s="186"/>
      <c r="S874" s="18"/>
      <c r="T874" s="17"/>
      <c r="U874" s="18"/>
      <c r="V874" s="30"/>
      <c r="W874" s="30"/>
      <c r="X874" s="18"/>
      <c r="Y874" s="18"/>
      <c r="Z874" s="18"/>
      <c r="AA874" s="186"/>
      <c r="AB874" s="186"/>
      <c r="AC874" s="295"/>
      <c r="AD874" s="186"/>
      <c r="AE874" s="18"/>
      <c r="AF874" s="18"/>
      <c r="AG874" s="41"/>
      <c r="AH874" s="13"/>
      <c r="AM874" s="21"/>
      <c r="AN874" s="295"/>
      <c r="AV874" s="22"/>
      <c r="AW874" s="21"/>
      <c r="AX874" s="21"/>
      <c r="BB874" s="186"/>
      <c r="BC874" s="186"/>
      <c r="BD874" s="186"/>
      <c r="BE874" s="186"/>
      <c r="BI874" s="21"/>
      <c r="BR874" s="186"/>
      <c r="BS874" s="186"/>
      <c r="BT874" s="186"/>
      <c r="BU874" s="186"/>
      <c r="BV874" s="21"/>
      <c r="BW874" s="23"/>
      <c r="BX874" s="21"/>
      <c r="BY874" s="44"/>
      <c r="BZ874" s="23"/>
      <c r="CE874" s="186"/>
      <c r="CF874" s="186"/>
      <c r="CG874" s="186"/>
      <c r="CH874" s="186"/>
    </row>
    <row r="875" spans="1:86" s="16" customFormat="1" x14ac:dyDescent="0.2">
      <c r="A875" s="21"/>
      <c r="B875" s="19"/>
      <c r="E875" s="21"/>
      <c r="M875" s="186"/>
      <c r="S875" s="18"/>
      <c r="T875" s="17"/>
      <c r="U875" s="18"/>
      <c r="V875" s="30"/>
      <c r="W875" s="30"/>
      <c r="X875" s="18"/>
      <c r="Y875" s="18"/>
      <c r="Z875" s="18"/>
      <c r="AA875" s="186"/>
      <c r="AB875" s="186"/>
      <c r="AC875" s="295"/>
      <c r="AD875" s="186"/>
      <c r="AE875" s="18"/>
      <c r="AF875" s="18"/>
      <c r="AG875" s="41"/>
      <c r="AH875" s="13"/>
      <c r="AM875" s="21"/>
      <c r="AN875" s="295"/>
      <c r="AV875" s="22"/>
      <c r="AW875" s="21"/>
      <c r="AX875" s="21"/>
      <c r="BB875" s="186"/>
      <c r="BC875" s="186"/>
      <c r="BD875" s="186"/>
      <c r="BE875" s="186"/>
      <c r="BI875" s="21"/>
      <c r="BR875" s="186"/>
      <c r="BS875" s="186"/>
      <c r="BT875" s="186"/>
      <c r="BU875" s="186"/>
      <c r="BV875" s="21"/>
      <c r="BW875" s="23"/>
      <c r="BX875" s="21"/>
      <c r="BY875" s="44"/>
      <c r="BZ875" s="23"/>
      <c r="CE875" s="186"/>
      <c r="CF875" s="186"/>
      <c r="CG875" s="186"/>
      <c r="CH875" s="186"/>
    </row>
    <row r="876" spans="1:86" s="16" customFormat="1" x14ac:dyDescent="0.2">
      <c r="A876" s="21"/>
      <c r="B876" s="19"/>
      <c r="E876" s="21"/>
      <c r="M876" s="186"/>
      <c r="S876" s="18"/>
      <c r="T876" s="17"/>
      <c r="U876" s="18"/>
      <c r="V876" s="30"/>
      <c r="W876" s="30"/>
      <c r="X876" s="18"/>
      <c r="Y876" s="18"/>
      <c r="Z876" s="18"/>
      <c r="AA876" s="186"/>
      <c r="AB876" s="186"/>
      <c r="AC876" s="295"/>
      <c r="AD876" s="186"/>
      <c r="AE876" s="18"/>
      <c r="AF876" s="18"/>
      <c r="AG876" s="41"/>
      <c r="AH876" s="13"/>
      <c r="AM876" s="21"/>
      <c r="AN876" s="295"/>
      <c r="AV876" s="22"/>
      <c r="AW876" s="21"/>
      <c r="AX876" s="21"/>
      <c r="BB876" s="186"/>
      <c r="BC876" s="186"/>
      <c r="BD876" s="186"/>
      <c r="BE876" s="186"/>
      <c r="BI876" s="21"/>
      <c r="BR876" s="186"/>
      <c r="BS876" s="186"/>
      <c r="BT876" s="186"/>
      <c r="BU876" s="186"/>
      <c r="BV876" s="21"/>
      <c r="BW876" s="23"/>
      <c r="BX876" s="21"/>
      <c r="BY876" s="44"/>
      <c r="BZ876" s="23"/>
      <c r="CE876" s="186"/>
      <c r="CF876" s="186"/>
      <c r="CG876" s="186"/>
      <c r="CH876" s="186"/>
    </row>
    <row r="877" spans="1:86" s="16" customFormat="1" x14ac:dyDescent="0.2">
      <c r="A877" s="21"/>
      <c r="B877" s="19"/>
      <c r="E877" s="21"/>
      <c r="M877" s="186"/>
      <c r="S877" s="18"/>
      <c r="T877" s="17"/>
      <c r="U877" s="18"/>
      <c r="V877" s="30"/>
      <c r="W877" s="30"/>
      <c r="X877" s="18"/>
      <c r="Y877" s="18"/>
      <c r="Z877" s="18"/>
      <c r="AA877" s="186"/>
      <c r="AB877" s="186"/>
      <c r="AC877" s="295"/>
      <c r="AD877" s="186"/>
      <c r="AE877" s="18"/>
      <c r="AF877" s="18"/>
      <c r="AG877" s="41"/>
      <c r="AH877" s="13"/>
      <c r="AM877" s="21"/>
      <c r="AN877" s="295"/>
      <c r="AV877" s="22"/>
      <c r="AW877" s="21"/>
      <c r="AX877" s="21"/>
      <c r="BB877" s="186"/>
      <c r="BC877" s="186"/>
      <c r="BD877" s="186"/>
      <c r="BE877" s="186"/>
      <c r="BI877" s="21"/>
      <c r="BR877" s="186"/>
      <c r="BS877" s="186"/>
      <c r="BT877" s="186"/>
      <c r="BU877" s="186"/>
      <c r="BV877" s="21"/>
      <c r="BW877" s="23"/>
      <c r="BX877" s="21"/>
      <c r="BY877" s="44"/>
      <c r="BZ877" s="23"/>
      <c r="CE877" s="186"/>
      <c r="CF877" s="186"/>
      <c r="CG877" s="186"/>
      <c r="CH877" s="186"/>
    </row>
    <row r="878" spans="1:86" s="16" customFormat="1" x14ac:dyDescent="0.2">
      <c r="A878" s="21"/>
      <c r="B878" s="19"/>
      <c r="E878" s="21"/>
      <c r="M878" s="186"/>
      <c r="S878" s="18"/>
      <c r="T878" s="17"/>
      <c r="U878" s="18"/>
      <c r="V878" s="30"/>
      <c r="W878" s="30"/>
      <c r="X878" s="18"/>
      <c r="Y878" s="18"/>
      <c r="Z878" s="18"/>
      <c r="AA878" s="186"/>
      <c r="AB878" s="186"/>
      <c r="AC878" s="295"/>
      <c r="AD878" s="186"/>
      <c r="AE878" s="18"/>
      <c r="AF878" s="18"/>
      <c r="AG878" s="41"/>
      <c r="AH878" s="13"/>
      <c r="AM878" s="21"/>
      <c r="AN878" s="295"/>
      <c r="AV878" s="22"/>
      <c r="AW878" s="21"/>
      <c r="AX878" s="21"/>
      <c r="BB878" s="186"/>
      <c r="BC878" s="186"/>
      <c r="BD878" s="186"/>
      <c r="BE878" s="186"/>
      <c r="BI878" s="21"/>
      <c r="BR878" s="186"/>
      <c r="BS878" s="186"/>
      <c r="BT878" s="186"/>
      <c r="BU878" s="186"/>
      <c r="BV878" s="21"/>
      <c r="BW878" s="23"/>
      <c r="BX878" s="21"/>
      <c r="BY878" s="44"/>
      <c r="BZ878" s="23"/>
      <c r="CE878" s="186"/>
      <c r="CF878" s="186"/>
      <c r="CG878" s="186"/>
      <c r="CH878" s="186"/>
    </row>
    <row r="879" spans="1:86" s="16" customFormat="1" x14ac:dyDescent="0.2">
      <c r="A879" s="21"/>
      <c r="B879" s="19"/>
      <c r="E879" s="21"/>
      <c r="M879" s="186"/>
      <c r="S879" s="18"/>
      <c r="T879" s="17"/>
      <c r="U879" s="18"/>
      <c r="V879" s="30"/>
      <c r="W879" s="30"/>
      <c r="X879" s="18"/>
      <c r="Y879" s="18"/>
      <c r="Z879" s="18"/>
      <c r="AA879" s="186"/>
      <c r="AB879" s="186"/>
      <c r="AC879" s="295"/>
      <c r="AD879" s="186"/>
      <c r="AE879" s="18"/>
      <c r="AF879" s="18"/>
      <c r="AG879" s="41"/>
      <c r="AH879" s="13"/>
      <c r="AM879" s="21"/>
      <c r="AN879" s="295"/>
      <c r="AV879" s="22"/>
      <c r="AW879" s="21"/>
      <c r="AX879" s="21"/>
      <c r="BB879" s="186"/>
      <c r="BC879" s="186"/>
      <c r="BD879" s="186"/>
      <c r="BE879" s="186"/>
      <c r="BI879" s="21"/>
      <c r="BR879" s="186"/>
      <c r="BS879" s="186"/>
      <c r="BT879" s="186"/>
      <c r="BU879" s="186"/>
      <c r="BV879" s="21"/>
      <c r="BW879" s="23"/>
      <c r="BX879" s="21"/>
      <c r="BY879" s="44"/>
      <c r="BZ879" s="23"/>
      <c r="CE879" s="186"/>
      <c r="CF879" s="186"/>
      <c r="CG879" s="186"/>
      <c r="CH879" s="186"/>
    </row>
    <row r="880" spans="1:86" s="16" customFormat="1" x14ac:dyDescent="0.2">
      <c r="A880" s="21"/>
      <c r="B880" s="19"/>
      <c r="E880" s="21"/>
      <c r="M880" s="186"/>
      <c r="S880" s="18"/>
      <c r="T880" s="17"/>
      <c r="U880" s="18"/>
      <c r="V880" s="30"/>
      <c r="W880" s="30"/>
      <c r="X880" s="18"/>
      <c r="Y880" s="18"/>
      <c r="Z880" s="18"/>
      <c r="AA880" s="186"/>
      <c r="AB880" s="186"/>
      <c r="AC880" s="295"/>
      <c r="AD880" s="186"/>
      <c r="AE880" s="18"/>
      <c r="AF880" s="18"/>
      <c r="AG880" s="41"/>
      <c r="AH880" s="13"/>
      <c r="AM880" s="21"/>
      <c r="AN880" s="295"/>
      <c r="AV880" s="22"/>
      <c r="AW880" s="21"/>
      <c r="AX880" s="21"/>
      <c r="BB880" s="186"/>
      <c r="BC880" s="186"/>
      <c r="BD880" s="186"/>
      <c r="BE880" s="186"/>
      <c r="BI880" s="21"/>
      <c r="BR880" s="186"/>
      <c r="BS880" s="186"/>
      <c r="BT880" s="186"/>
      <c r="BU880" s="186"/>
      <c r="BV880" s="21"/>
      <c r="BW880" s="23"/>
      <c r="BX880" s="21"/>
      <c r="BY880" s="44"/>
      <c r="BZ880" s="23"/>
      <c r="CE880" s="186"/>
      <c r="CF880" s="186"/>
      <c r="CG880" s="186"/>
      <c r="CH880" s="186"/>
    </row>
    <row r="881" spans="1:86" s="16" customFormat="1" x14ac:dyDescent="0.2">
      <c r="A881" s="21"/>
      <c r="B881" s="19"/>
      <c r="E881" s="21"/>
      <c r="M881" s="186"/>
      <c r="S881" s="18"/>
      <c r="T881" s="17"/>
      <c r="U881" s="18"/>
      <c r="V881" s="30"/>
      <c r="W881" s="30"/>
      <c r="X881" s="18"/>
      <c r="Y881" s="18"/>
      <c r="Z881" s="18"/>
      <c r="AA881" s="186"/>
      <c r="AB881" s="186"/>
      <c r="AC881" s="295"/>
      <c r="AD881" s="186"/>
      <c r="AE881" s="18"/>
      <c r="AF881" s="18"/>
      <c r="AG881" s="41"/>
      <c r="AH881" s="13"/>
      <c r="AM881" s="21"/>
      <c r="AN881" s="295"/>
      <c r="AV881" s="22"/>
      <c r="AW881" s="21"/>
      <c r="AX881" s="21"/>
      <c r="BB881" s="186"/>
      <c r="BC881" s="186"/>
      <c r="BD881" s="186"/>
      <c r="BE881" s="186"/>
      <c r="BI881" s="21"/>
      <c r="BR881" s="186"/>
      <c r="BS881" s="186"/>
      <c r="BT881" s="186"/>
      <c r="BU881" s="186"/>
      <c r="BV881" s="21"/>
      <c r="BW881" s="23"/>
      <c r="BX881" s="21"/>
      <c r="BY881" s="44"/>
      <c r="BZ881" s="23"/>
      <c r="CE881" s="186"/>
      <c r="CF881" s="186"/>
      <c r="CG881" s="186"/>
      <c r="CH881" s="186"/>
    </row>
    <row r="882" spans="1:86" s="16" customFormat="1" x14ac:dyDescent="0.2">
      <c r="A882" s="21"/>
      <c r="B882" s="19"/>
      <c r="E882" s="21"/>
      <c r="M882" s="186"/>
      <c r="S882" s="18"/>
      <c r="T882" s="17"/>
      <c r="U882" s="18"/>
      <c r="V882" s="30"/>
      <c r="W882" s="30"/>
      <c r="X882" s="18"/>
      <c r="Y882" s="18"/>
      <c r="Z882" s="18"/>
      <c r="AA882" s="186"/>
      <c r="AB882" s="186"/>
      <c r="AC882" s="295"/>
      <c r="AD882" s="186"/>
      <c r="AE882" s="18"/>
      <c r="AF882" s="18"/>
      <c r="AG882" s="41"/>
      <c r="AH882" s="13"/>
      <c r="AM882" s="21"/>
      <c r="AN882" s="295"/>
      <c r="AV882" s="22"/>
      <c r="AW882" s="21"/>
      <c r="AX882" s="21"/>
      <c r="BB882" s="186"/>
      <c r="BC882" s="186"/>
      <c r="BD882" s="186"/>
      <c r="BE882" s="186"/>
      <c r="BI882" s="21"/>
      <c r="BR882" s="186"/>
      <c r="BS882" s="186"/>
      <c r="BT882" s="186"/>
      <c r="BU882" s="186"/>
      <c r="BV882" s="21"/>
      <c r="BW882" s="23"/>
      <c r="BX882" s="21"/>
      <c r="BY882" s="44"/>
      <c r="BZ882" s="23"/>
      <c r="CE882" s="186"/>
      <c r="CF882" s="186"/>
      <c r="CG882" s="186"/>
      <c r="CH882" s="186"/>
    </row>
    <row r="883" spans="1:86" s="16" customFormat="1" x14ac:dyDescent="0.2">
      <c r="A883" s="21"/>
      <c r="B883" s="19"/>
      <c r="E883" s="21"/>
      <c r="M883" s="186"/>
      <c r="S883" s="18"/>
      <c r="T883" s="17"/>
      <c r="U883" s="18"/>
      <c r="V883" s="30"/>
      <c r="W883" s="30"/>
      <c r="X883" s="18"/>
      <c r="Y883" s="18"/>
      <c r="Z883" s="18"/>
      <c r="AA883" s="186"/>
      <c r="AB883" s="186"/>
      <c r="AC883" s="295"/>
      <c r="AD883" s="186"/>
      <c r="AE883" s="18"/>
      <c r="AF883" s="18"/>
      <c r="AG883" s="41"/>
      <c r="AH883" s="13"/>
      <c r="AM883" s="21"/>
      <c r="AN883" s="295"/>
      <c r="AV883" s="22"/>
      <c r="AW883" s="21"/>
      <c r="AX883" s="21"/>
      <c r="BB883" s="186"/>
      <c r="BC883" s="186"/>
      <c r="BD883" s="186"/>
      <c r="BE883" s="186"/>
      <c r="BI883" s="21"/>
      <c r="BR883" s="186"/>
      <c r="BS883" s="186"/>
      <c r="BT883" s="186"/>
      <c r="BU883" s="186"/>
      <c r="BV883" s="21"/>
      <c r="BW883" s="23"/>
      <c r="BX883" s="21"/>
      <c r="BY883" s="44"/>
      <c r="BZ883" s="23"/>
      <c r="CE883" s="186"/>
      <c r="CF883" s="186"/>
      <c r="CG883" s="186"/>
      <c r="CH883" s="186"/>
    </row>
    <row r="884" spans="1:86" s="16" customFormat="1" x14ac:dyDescent="0.2">
      <c r="A884" s="21"/>
      <c r="B884" s="19"/>
      <c r="E884" s="21"/>
      <c r="M884" s="186"/>
      <c r="S884" s="18"/>
      <c r="T884" s="17"/>
      <c r="U884" s="18"/>
      <c r="V884" s="30"/>
      <c r="W884" s="30"/>
      <c r="X884" s="18"/>
      <c r="Y884" s="18"/>
      <c r="Z884" s="18"/>
      <c r="AA884" s="186"/>
      <c r="AB884" s="186"/>
      <c r="AC884" s="295"/>
      <c r="AD884" s="186"/>
      <c r="AE884" s="18"/>
      <c r="AF884" s="18"/>
      <c r="AG884" s="41"/>
      <c r="AH884" s="13"/>
      <c r="AM884" s="21"/>
      <c r="AN884" s="295"/>
      <c r="AV884" s="22"/>
      <c r="AW884" s="21"/>
      <c r="AX884" s="21"/>
      <c r="BB884" s="186"/>
      <c r="BC884" s="186"/>
      <c r="BD884" s="186"/>
      <c r="BE884" s="186"/>
      <c r="BI884" s="21"/>
      <c r="BR884" s="186"/>
      <c r="BS884" s="186"/>
      <c r="BT884" s="186"/>
      <c r="BU884" s="186"/>
      <c r="BV884" s="21"/>
      <c r="BW884" s="23"/>
      <c r="BX884" s="21"/>
      <c r="BY884" s="44"/>
      <c r="BZ884" s="23"/>
      <c r="CE884" s="186"/>
      <c r="CF884" s="186"/>
      <c r="CG884" s="186"/>
      <c r="CH884" s="186"/>
    </row>
    <row r="885" spans="1:86" s="16" customFormat="1" x14ac:dyDescent="0.2">
      <c r="A885" s="21"/>
      <c r="B885" s="19"/>
      <c r="E885" s="21"/>
      <c r="M885" s="186"/>
      <c r="S885" s="18"/>
      <c r="T885" s="17"/>
      <c r="U885" s="18"/>
      <c r="V885" s="30"/>
      <c r="W885" s="30"/>
      <c r="X885" s="18"/>
      <c r="Y885" s="18"/>
      <c r="Z885" s="18"/>
      <c r="AA885" s="186"/>
      <c r="AB885" s="186"/>
      <c r="AC885" s="295"/>
      <c r="AD885" s="186"/>
      <c r="AE885" s="18"/>
      <c r="AF885" s="18"/>
      <c r="AG885" s="41"/>
      <c r="AH885" s="13"/>
      <c r="AM885" s="21"/>
      <c r="AN885" s="295"/>
      <c r="AV885" s="22"/>
      <c r="AW885" s="21"/>
      <c r="AX885" s="21"/>
      <c r="BB885" s="186"/>
      <c r="BC885" s="186"/>
      <c r="BD885" s="186"/>
      <c r="BE885" s="186"/>
      <c r="BI885" s="21"/>
      <c r="BR885" s="186"/>
      <c r="BS885" s="186"/>
      <c r="BT885" s="186"/>
      <c r="BU885" s="186"/>
      <c r="BV885" s="21"/>
      <c r="BW885" s="23"/>
      <c r="BX885" s="21"/>
      <c r="BY885" s="44"/>
      <c r="BZ885" s="23"/>
      <c r="CE885" s="186"/>
      <c r="CF885" s="186"/>
      <c r="CG885" s="186"/>
      <c r="CH885" s="186"/>
    </row>
    <row r="886" spans="1:86" s="16" customFormat="1" x14ac:dyDescent="0.2">
      <c r="A886" s="21"/>
      <c r="B886" s="19"/>
      <c r="E886" s="21"/>
      <c r="M886" s="186"/>
      <c r="S886" s="18"/>
      <c r="T886" s="17"/>
      <c r="U886" s="18"/>
      <c r="V886" s="30"/>
      <c r="W886" s="30"/>
      <c r="X886" s="18"/>
      <c r="Y886" s="18"/>
      <c r="Z886" s="18"/>
      <c r="AA886" s="186"/>
      <c r="AB886" s="186"/>
      <c r="AC886" s="295"/>
      <c r="AD886" s="186"/>
      <c r="AE886" s="18"/>
      <c r="AF886" s="18"/>
      <c r="AG886" s="41"/>
      <c r="AH886" s="13"/>
      <c r="AM886" s="21"/>
      <c r="AN886" s="295"/>
      <c r="AV886" s="22"/>
      <c r="AW886" s="21"/>
      <c r="AX886" s="21"/>
      <c r="BB886" s="186"/>
      <c r="BC886" s="186"/>
      <c r="BD886" s="186"/>
      <c r="BE886" s="186"/>
      <c r="BI886" s="21"/>
      <c r="BR886" s="186"/>
      <c r="BS886" s="186"/>
      <c r="BT886" s="186"/>
      <c r="BU886" s="186"/>
      <c r="BV886" s="21"/>
      <c r="BW886" s="23"/>
      <c r="BX886" s="21"/>
      <c r="BY886" s="44"/>
      <c r="BZ886" s="23"/>
      <c r="CE886" s="186"/>
      <c r="CF886" s="186"/>
      <c r="CG886" s="186"/>
      <c r="CH886" s="186"/>
    </row>
    <row r="887" spans="1:86" s="16" customFormat="1" x14ac:dyDescent="0.2">
      <c r="A887" s="21"/>
      <c r="B887" s="19"/>
      <c r="E887" s="21"/>
      <c r="M887" s="186"/>
      <c r="S887" s="18"/>
      <c r="T887" s="17"/>
      <c r="U887" s="18"/>
      <c r="V887" s="30"/>
      <c r="W887" s="30"/>
      <c r="X887" s="18"/>
      <c r="Y887" s="18"/>
      <c r="Z887" s="18"/>
      <c r="AA887" s="186"/>
      <c r="AB887" s="186"/>
      <c r="AC887" s="295"/>
      <c r="AD887" s="186"/>
      <c r="AE887" s="18"/>
      <c r="AF887" s="18"/>
      <c r="AG887" s="41"/>
      <c r="AH887" s="13"/>
      <c r="AM887" s="21"/>
      <c r="AN887" s="295"/>
      <c r="AV887" s="22"/>
      <c r="AW887" s="21"/>
      <c r="AX887" s="21"/>
      <c r="BB887" s="186"/>
      <c r="BC887" s="186"/>
      <c r="BD887" s="186"/>
      <c r="BE887" s="186"/>
      <c r="BI887" s="21"/>
      <c r="BR887" s="186"/>
      <c r="BS887" s="186"/>
      <c r="BT887" s="186"/>
      <c r="BU887" s="186"/>
      <c r="BV887" s="21"/>
      <c r="BW887" s="23"/>
      <c r="BX887" s="21"/>
      <c r="BY887" s="44"/>
      <c r="BZ887" s="23"/>
      <c r="CE887" s="186"/>
      <c r="CF887" s="186"/>
      <c r="CG887" s="186"/>
      <c r="CH887" s="186"/>
    </row>
    <row r="888" spans="1:86" s="16" customFormat="1" x14ac:dyDescent="0.2">
      <c r="A888" s="21"/>
      <c r="B888" s="19"/>
      <c r="E888" s="21"/>
      <c r="M888" s="186"/>
      <c r="S888" s="18"/>
      <c r="T888" s="17"/>
      <c r="U888" s="18"/>
      <c r="V888" s="30"/>
      <c r="W888" s="30"/>
      <c r="X888" s="18"/>
      <c r="Y888" s="18"/>
      <c r="Z888" s="18"/>
      <c r="AA888" s="186"/>
      <c r="AB888" s="186"/>
      <c r="AC888" s="295"/>
      <c r="AD888" s="186"/>
      <c r="AE888" s="18"/>
      <c r="AF888" s="18"/>
      <c r="AG888" s="41"/>
      <c r="AH888" s="13"/>
      <c r="AM888" s="21"/>
      <c r="AN888" s="295"/>
      <c r="AV888" s="22"/>
      <c r="AW888" s="21"/>
      <c r="AX888" s="21"/>
      <c r="BB888" s="186"/>
      <c r="BC888" s="186"/>
      <c r="BD888" s="186"/>
      <c r="BE888" s="186"/>
      <c r="BI888" s="21"/>
      <c r="BR888" s="186"/>
      <c r="BS888" s="186"/>
      <c r="BT888" s="186"/>
      <c r="BU888" s="186"/>
      <c r="BV888" s="21"/>
      <c r="BW888" s="23"/>
      <c r="BX888" s="21"/>
      <c r="BY888" s="44"/>
      <c r="BZ888" s="23"/>
      <c r="CE888" s="186"/>
      <c r="CF888" s="186"/>
      <c r="CG888" s="186"/>
      <c r="CH888" s="186"/>
    </row>
    <row r="889" spans="1:86" s="16" customFormat="1" x14ac:dyDescent="0.2">
      <c r="A889" s="21"/>
      <c r="B889" s="19"/>
      <c r="E889" s="21"/>
      <c r="M889" s="186"/>
      <c r="S889" s="18"/>
      <c r="T889" s="17"/>
      <c r="U889" s="18"/>
      <c r="V889" s="30"/>
      <c r="W889" s="30"/>
      <c r="X889" s="18"/>
      <c r="Y889" s="18"/>
      <c r="Z889" s="18"/>
      <c r="AA889" s="186"/>
      <c r="AB889" s="186"/>
      <c r="AC889" s="295"/>
      <c r="AD889" s="186"/>
      <c r="AE889" s="18"/>
      <c r="AF889" s="18"/>
      <c r="AG889" s="41"/>
      <c r="AH889" s="13"/>
      <c r="AM889" s="21"/>
      <c r="AN889" s="295"/>
      <c r="AV889" s="22"/>
      <c r="AW889" s="21"/>
      <c r="AX889" s="21"/>
      <c r="BB889" s="186"/>
      <c r="BC889" s="186"/>
      <c r="BD889" s="186"/>
      <c r="BE889" s="186"/>
      <c r="BI889" s="21"/>
      <c r="BR889" s="186"/>
      <c r="BS889" s="186"/>
      <c r="BT889" s="186"/>
      <c r="BU889" s="186"/>
      <c r="BV889" s="21"/>
      <c r="BW889" s="23"/>
      <c r="BX889" s="21"/>
      <c r="BY889" s="44"/>
      <c r="BZ889" s="23"/>
      <c r="CE889" s="186"/>
      <c r="CF889" s="186"/>
      <c r="CG889" s="186"/>
      <c r="CH889" s="186"/>
    </row>
    <row r="890" spans="1:86" s="16" customFormat="1" x14ac:dyDescent="0.2">
      <c r="A890" s="21"/>
      <c r="B890" s="19"/>
      <c r="E890" s="21"/>
      <c r="M890" s="186"/>
      <c r="S890" s="18"/>
      <c r="T890" s="17"/>
      <c r="U890" s="18"/>
      <c r="V890" s="30"/>
      <c r="W890" s="30"/>
      <c r="X890" s="18"/>
      <c r="Y890" s="18"/>
      <c r="Z890" s="18"/>
      <c r="AA890" s="186"/>
      <c r="AB890" s="186"/>
      <c r="AC890" s="295"/>
      <c r="AD890" s="186"/>
      <c r="AE890" s="18"/>
      <c r="AF890" s="18"/>
      <c r="AG890" s="41"/>
      <c r="AH890" s="13"/>
      <c r="AM890" s="21"/>
      <c r="AN890" s="295"/>
      <c r="AV890" s="22"/>
      <c r="AW890" s="21"/>
      <c r="AX890" s="21"/>
      <c r="BB890" s="186"/>
      <c r="BC890" s="186"/>
      <c r="BD890" s="186"/>
      <c r="BE890" s="186"/>
      <c r="BI890" s="21"/>
      <c r="BR890" s="186"/>
      <c r="BS890" s="186"/>
      <c r="BT890" s="186"/>
      <c r="BU890" s="186"/>
      <c r="BV890" s="21"/>
      <c r="BW890" s="23"/>
      <c r="BX890" s="21"/>
      <c r="BY890" s="44"/>
      <c r="BZ890" s="23"/>
      <c r="CE890" s="186"/>
      <c r="CF890" s="186"/>
      <c r="CG890" s="186"/>
      <c r="CH890" s="186"/>
    </row>
    <row r="891" spans="1:86" s="16" customFormat="1" x14ac:dyDescent="0.2">
      <c r="A891" s="21"/>
      <c r="B891" s="19"/>
      <c r="E891" s="21"/>
      <c r="M891" s="186"/>
      <c r="S891" s="18"/>
      <c r="T891" s="17"/>
      <c r="U891" s="18"/>
      <c r="V891" s="30"/>
      <c r="W891" s="30"/>
      <c r="X891" s="18"/>
      <c r="Y891" s="18"/>
      <c r="Z891" s="18"/>
      <c r="AA891" s="186"/>
      <c r="AB891" s="186"/>
      <c r="AC891" s="295"/>
      <c r="AD891" s="186"/>
      <c r="AE891" s="18"/>
      <c r="AF891" s="18"/>
      <c r="AG891" s="41"/>
      <c r="AH891" s="13"/>
      <c r="AM891" s="21"/>
      <c r="AN891" s="295"/>
      <c r="AV891" s="22"/>
      <c r="AW891" s="21"/>
      <c r="AX891" s="21"/>
      <c r="BB891" s="186"/>
      <c r="BC891" s="186"/>
      <c r="BD891" s="186"/>
      <c r="BE891" s="186"/>
      <c r="BI891" s="21"/>
      <c r="BR891" s="186"/>
      <c r="BS891" s="186"/>
      <c r="BT891" s="186"/>
      <c r="BU891" s="186"/>
      <c r="BV891" s="21"/>
      <c r="BW891" s="23"/>
      <c r="BX891" s="21"/>
      <c r="BY891" s="44"/>
      <c r="BZ891" s="23"/>
      <c r="CE891" s="186"/>
      <c r="CF891" s="186"/>
      <c r="CG891" s="186"/>
      <c r="CH891" s="186"/>
    </row>
    <row r="892" spans="1:86" s="16" customFormat="1" x14ac:dyDescent="0.2">
      <c r="A892" s="21"/>
      <c r="B892" s="19"/>
      <c r="E892" s="21"/>
      <c r="M892" s="186"/>
      <c r="S892" s="18"/>
      <c r="T892" s="17"/>
      <c r="U892" s="18"/>
      <c r="V892" s="30"/>
      <c r="W892" s="30"/>
      <c r="X892" s="18"/>
      <c r="Y892" s="18"/>
      <c r="Z892" s="18"/>
      <c r="AA892" s="186"/>
      <c r="AB892" s="186"/>
      <c r="AC892" s="295"/>
      <c r="AD892" s="186"/>
      <c r="AE892" s="18"/>
      <c r="AF892" s="18"/>
      <c r="AG892" s="41"/>
      <c r="AH892" s="13"/>
      <c r="AM892" s="21"/>
      <c r="AN892" s="295"/>
      <c r="AV892" s="22"/>
      <c r="AW892" s="21"/>
      <c r="AX892" s="21"/>
      <c r="BB892" s="186"/>
      <c r="BC892" s="186"/>
      <c r="BD892" s="186"/>
      <c r="BE892" s="186"/>
      <c r="BI892" s="21"/>
      <c r="BR892" s="186"/>
      <c r="BS892" s="186"/>
      <c r="BT892" s="186"/>
      <c r="BU892" s="186"/>
      <c r="BV892" s="21"/>
      <c r="BW892" s="23"/>
      <c r="BX892" s="21"/>
      <c r="BY892" s="44"/>
      <c r="BZ892" s="23"/>
      <c r="CE892" s="186"/>
      <c r="CF892" s="186"/>
      <c r="CG892" s="186"/>
      <c r="CH892" s="186"/>
    </row>
    <row r="893" spans="1:86" s="16" customFormat="1" x14ac:dyDescent="0.2">
      <c r="A893" s="21"/>
      <c r="B893" s="19"/>
      <c r="E893" s="21"/>
      <c r="M893" s="186"/>
      <c r="S893" s="18"/>
      <c r="T893" s="17"/>
      <c r="U893" s="18"/>
      <c r="V893" s="30"/>
      <c r="W893" s="30"/>
      <c r="X893" s="18"/>
      <c r="Y893" s="18"/>
      <c r="Z893" s="18"/>
      <c r="AA893" s="186"/>
      <c r="AB893" s="186"/>
      <c r="AC893" s="295"/>
      <c r="AD893" s="186"/>
      <c r="AE893" s="18"/>
      <c r="AF893" s="18"/>
      <c r="AG893" s="41"/>
      <c r="AH893" s="13"/>
      <c r="AM893" s="21"/>
      <c r="AN893" s="295"/>
      <c r="AV893" s="22"/>
      <c r="AW893" s="21"/>
      <c r="AX893" s="21"/>
      <c r="BB893" s="186"/>
      <c r="BC893" s="186"/>
      <c r="BD893" s="186"/>
      <c r="BE893" s="186"/>
      <c r="BI893" s="21"/>
      <c r="BR893" s="186"/>
      <c r="BS893" s="186"/>
      <c r="BT893" s="186"/>
      <c r="BU893" s="186"/>
      <c r="BV893" s="21"/>
      <c r="BW893" s="23"/>
      <c r="BX893" s="21"/>
      <c r="BY893" s="44"/>
      <c r="BZ893" s="23"/>
      <c r="CE893" s="186"/>
      <c r="CF893" s="186"/>
      <c r="CG893" s="186"/>
      <c r="CH893" s="186"/>
    </row>
    <row r="894" spans="1:86" s="16" customFormat="1" x14ac:dyDescent="0.2">
      <c r="A894" s="21"/>
      <c r="B894" s="19"/>
      <c r="E894" s="21"/>
      <c r="M894" s="186"/>
      <c r="S894" s="18"/>
      <c r="T894" s="17"/>
      <c r="U894" s="18"/>
      <c r="V894" s="30"/>
      <c r="W894" s="30"/>
      <c r="X894" s="18"/>
      <c r="Y894" s="18"/>
      <c r="Z894" s="18"/>
      <c r="AA894" s="186"/>
      <c r="AB894" s="186"/>
      <c r="AC894" s="295"/>
      <c r="AD894" s="186"/>
      <c r="AE894" s="18"/>
      <c r="AF894" s="18"/>
      <c r="AG894" s="41"/>
      <c r="AH894" s="13"/>
      <c r="AM894" s="21"/>
      <c r="AN894" s="295"/>
      <c r="AV894" s="22"/>
      <c r="AW894" s="21"/>
      <c r="AX894" s="21"/>
      <c r="BB894" s="186"/>
      <c r="BC894" s="186"/>
      <c r="BD894" s="186"/>
      <c r="BE894" s="186"/>
      <c r="BI894" s="21"/>
      <c r="BR894" s="186"/>
      <c r="BS894" s="186"/>
      <c r="BT894" s="186"/>
      <c r="BU894" s="186"/>
      <c r="BV894" s="21"/>
      <c r="BW894" s="23"/>
      <c r="BX894" s="21"/>
      <c r="BY894" s="44"/>
      <c r="BZ894" s="23"/>
      <c r="CE894" s="186"/>
      <c r="CF894" s="186"/>
      <c r="CG894" s="186"/>
      <c r="CH894" s="186"/>
    </row>
    <row r="895" spans="1:86" s="16" customFormat="1" x14ac:dyDescent="0.2">
      <c r="A895" s="21"/>
      <c r="B895" s="19"/>
      <c r="E895" s="21"/>
      <c r="M895" s="186"/>
      <c r="S895" s="18"/>
      <c r="T895" s="17"/>
      <c r="U895" s="18"/>
      <c r="V895" s="30"/>
      <c r="W895" s="30"/>
      <c r="X895" s="18"/>
      <c r="Y895" s="18"/>
      <c r="Z895" s="18"/>
      <c r="AA895" s="186"/>
      <c r="AB895" s="186"/>
      <c r="AC895" s="295"/>
      <c r="AD895" s="186"/>
      <c r="AE895" s="18"/>
      <c r="AF895" s="18"/>
      <c r="AG895" s="41"/>
      <c r="AH895" s="13"/>
      <c r="AM895" s="21"/>
      <c r="AN895" s="295"/>
      <c r="AV895" s="22"/>
      <c r="AW895" s="21"/>
      <c r="AX895" s="21"/>
      <c r="BB895" s="186"/>
      <c r="BC895" s="186"/>
      <c r="BD895" s="186"/>
      <c r="BE895" s="186"/>
      <c r="BI895" s="21"/>
      <c r="BR895" s="186"/>
      <c r="BS895" s="186"/>
      <c r="BT895" s="186"/>
      <c r="BU895" s="186"/>
      <c r="BV895" s="21"/>
      <c r="BW895" s="23"/>
      <c r="BX895" s="21"/>
      <c r="BY895" s="44"/>
      <c r="BZ895" s="23"/>
      <c r="CE895" s="186"/>
      <c r="CF895" s="186"/>
      <c r="CG895" s="186"/>
      <c r="CH895" s="186"/>
    </row>
    <row r="896" spans="1:86" s="16" customFormat="1" x14ac:dyDescent="0.2">
      <c r="A896" s="21"/>
      <c r="B896" s="19"/>
      <c r="E896" s="21"/>
      <c r="M896" s="186"/>
      <c r="S896" s="18"/>
      <c r="T896" s="17"/>
      <c r="U896" s="18"/>
      <c r="V896" s="30"/>
      <c r="W896" s="30"/>
      <c r="X896" s="18"/>
      <c r="Y896" s="18"/>
      <c r="Z896" s="18"/>
      <c r="AA896" s="186"/>
      <c r="AB896" s="186"/>
      <c r="AC896" s="295"/>
      <c r="AD896" s="186"/>
      <c r="AE896" s="18"/>
      <c r="AF896" s="18"/>
      <c r="AG896" s="41"/>
      <c r="AH896" s="13"/>
      <c r="AM896" s="21"/>
      <c r="AN896" s="295"/>
      <c r="AV896" s="22"/>
      <c r="AW896" s="21"/>
      <c r="AX896" s="21"/>
      <c r="BB896" s="186"/>
      <c r="BC896" s="186"/>
      <c r="BD896" s="186"/>
      <c r="BE896" s="186"/>
      <c r="BI896" s="21"/>
      <c r="BR896" s="186"/>
      <c r="BS896" s="186"/>
      <c r="BT896" s="186"/>
      <c r="BU896" s="186"/>
      <c r="BV896" s="21"/>
      <c r="BW896" s="23"/>
      <c r="BX896" s="21"/>
      <c r="BY896" s="44"/>
      <c r="BZ896" s="23"/>
      <c r="CE896" s="186"/>
      <c r="CF896" s="186"/>
      <c r="CG896" s="186"/>
      <c r="CH896" s="186"/>
    </row>
    <row r="897" spans="1:86" s="16" customFormat="1" x14ac:dyDescent="0.2">
      <c r="A897" s="21"/>
      <c r="B897" s="19"/>
      <c r="E897" s="21"/>
      <c r="M897" s="186"/>
      <c r="S897" s="18"/>
      <c r="T897" s="17"/>
      <c r="U897" s="18"/>
      <c r="V897" s="30"/>
      <c r="W897" s="30"/>
      <c r="X897" s="18"/>
      <c r="Y897" s="18"/>
      <c r="Z897" s="18"/>
      <c r="AA897" s="186"/>
      <c r="AB897" s="186"/>
      <c r="AC897" s="295"/>
      <c r="AD897" s="186"/>
      <c r="AE897" s="18"/>
      <c r="AF897" s="18"/>
      <c r="AG897" s="41"/>
      <c r="AH897" s="13"/>
      <c r="AM897" s="21"/>
      <c r="AN897" s="295"/>
      <c r="AV897" s="22"/>
      <c r="AW897" s="21"/>
      <c r="AX897" s="21"/>
      <c r="BB897" s="186"/>
      <c r="BC897" s="186"/>
      <c r="BD897" s="186"/>
      <c r="BE897" s="186"/>
      <c r="BI897" s="21"/>
      <c r="BR897" s="186"/>
      <c r="BS897" s="186"/>
      <c r="BT897" s="186"/>
      <c r="BU897" s="186"/>
      <c r="BV897" s="21"/>
      <c r="BW897" s="23"/>
      <c r="BX897" s="21"/>
      <c r="BY897" s="44"/>
      <c r="BZ897" s="23"/>
      <c r="CE897" s="186"/>
      <c r="CF897" s="186"/>
      <c r="CG897" s="186"/>
      <c r="CH897" s="186"/>
    </row>
    <row r="898" spans="1:86" s="16" customFormat="1" x14ac:dyDescent="0.2">
      <c r="A898" s="21"/>
      <c r="B898" s="19"/>
      <c r="E898" s="21"/>
      <c r="M898" s="186"/>
      <c r="S898" s="18"/>
      <c r="T898" s="17"/>
      <c r="U898" s="18"/>
      <c r="V898" s="30"/>
      <c r="W898" s="30"/>
      <c r="X898" s="18"/>
      <c r="Y898" s="18"/>
      <c r="Z898" s="18"/>
      <c r="AA898" s="186"/>
      <c r="AB898" s="186"/>
      <c r="AC898" s="295"/>
      <c r="AD898" s="186"/>
      <c r="AE898" s="18"/>
      <c r="AF898" s="18"/>
      <c r="AG898" s="41"/>
      <c r="AH898" s="13"/>
      <c r="AM898" s="21"/>
      <c r="AN898" s="295"/>
      <c r="AV898" s="22"/>
      <c r="AW898" s="21"/>
      <c r="AX898" s="21"/>
      <c r="BB898" s="186"/>
      <c r="BC898" s="186"/>
      <c r="BD898" s="186"/>
      <c r="BE898" s="186"/>
      <c r="BI898" s="21"/>
      <c r="BR898" s="186"/>
      <c r="BS898" s="186"/>
      <c r="BT898" s="186"/>
      <c r="BU898" s="186"/>
      <c r="BV898" s="21"/>
      <c r="BW898" s="23"/>
      <c r="BX898" s="21"/>
      <c r="BY898" s="44"/>
      <c r="BZ898" s="23"/>
      <c r="CE898" s="186"/>
      <c r="CF898" s="186"/>
      <c r="CG898" s="186"/>
      <c r="CH898" s="186"/>
    </row>
    <row r="899" spans="1:86" s="16" customFormat="1" x14ac:dyDescent="0.2">
      <c r="A899" s="21"/>
      <c r="B899" s="19"/>
      <c r="E899" s="21"/>
      <c r="M899" s="186"/>
      <c r="S899" s="18"/>
      <c r="T899" s="17"/>
      <c r="U899" s="18"/>
      <c r="V899" s="30"/>
      <c r="W899" s="30"/>
      <c r="X899" s="18"/>
      <c r="Y899" s="18"/>
      <c r="Z899" s="18"/>
      <c r="AA899" s="186"/>
      <c r="AB899" s="186"/>
      <c r="AC899" s="295"/>
      <c r="AD899" s="186"/>
      <c r="AE899" s="18"/>
      <c r="AF899" s="18"/>
      <c r="AG899" s="41"/>
      <c r="AH899" s="13"/>
      <c r="AM899" s="21"/>
      <c r="AN899" s="295"/>
      <c r="AV899" s="22"/>
      <c r="AW899" s="21"/>
      <c r="AX899" s="21"/>
      <c r="BB899" s="186"/>
      <c r="BC899" s="186"/>
      <c r="BD899" s="186"/>
      <c r="BE899" s="186"/>
      <c r="BI899" s="21"/>
      <c r="BR899" s="186"/>
      <c r="BS899" s="186"/>
      <c r="BT899" s="186"/>
      <c r="BU899" s="186"/>
      <c r="BV899" s="21"/>
      <c r="BW899" s="23"/>
      <c r="BX899" s="21"/>
      <c r="BY899" s="44"/>
      <c r="BZ899" s="23"/>
      <c r="CE899" s="186"/>
      <c r="CF899" s="186"/>
      <c r="CG899" s="186"/>
      <c r="CH899" s="186"/>
    </row>
    <row r="900" spans="1:86" s="16" customFormat="1" x14ac:dyDescent="0.2">
      <c r="A900" s="21"/>
      <c r="B900" s="19"/>
      <c r="E900" s="21"/>
      <c r="M900" s="186"/>
      <c r="S900" s="18"/>
      <c r="T900" s="17"/>
      <c r="U900" s="18"/>
      <c r="V900" s="30"/>
      <c r="W900" s="30"/>
      <c r="X900" s="18"/>
      <c r="Y900" s="18"/>
      <c r="Z900" s="18"/>
      <c r="AA900" s="186"/>
      <c r="AB900" s="186"/>
      <c r="AC900" s="295"/>
      <c r="AD900" s="186"/>
      <c r="AE900" s="18"/>
      <c r="AF900" s="18"/>
      <c r="AG900" s="41"/>
      <c r="AH900" s="13"/>
      <c r="AM900" s="21"/>
      <c r="AN900" s="295"/>
      <c r="AV900" s="22"/>
      <c r="AW900" s="21"/>
      <c r="AX900" s="21"/>
      <c r="BB900" s="186"/>
      <c r="BC900" s="186"/>
      <c r="BD900" s="186"/>
      <c r="BE900" s="186"/>
      <c r="BI900" s="21"/>
      <c r="BR900" s="186"/>
      <c r="BS900" s="186"/>
      <c r="BT900" s="186"/>
      <c r="BU900" s="186"/>
      <c r="BV900" s="21"/>
      <c r="BW900" s="23"/>
      <c r="BX900" s="21"/>
      <c r="BY900" s="44"/>
      <c r="BZ900" s="23"/>
      <c r="CE900" s="186"/>
      <c r="CF900" s="186"/>
      <c r="CG900" s="186"/>
      <c r="CH900" s="186"/>
    </row>
    <row r="901" spans="1:86" s="16" customFormat="1" x14ac:dyDescent="0.2">
      <c r="A901" s="21"/>
      <c r="B901" s="19"/>
      <c r="E901" s="21"/>
      <c r="M901" s="186"/>
      <c r="S901" s="18"/>
      <c r="T901" s="17"/>
      <c r="U901" s="18"/>
      <c r="V901" s="30"/>
      <c r="W901" s="30"/>
      <c r="X901" s="18"/>
      <c r="Y901" s="18"/>
      <c r="Z901" s="18"/>
      <c r="AA901" s="186"/>
      <c r="AB901" s="186"/>
      <c r="AC901" s="295"/>
      <c r="AD901" s="186"/>
      <c r="AE901" s="18"/>
      <c r="AF901" s="18"/>
      <c r="AG901" s="41"/>
      <c r="AH901" s="13"/>
      <c r="AM901" s="21"/>
      <c r="AN901" s="295"/>
      <c r="AV901" s="22"/>
      <c r="AW901" s="21"/>
      <c r="AX901" s="21"/>
      <c r="BB901" s="186"/>
      <c r="BC901" s="186"/>
      <c r="BD901" s="186"/>
      <c r="BE901" s="186"/>
      <c r="BI901" s="21"/>
      <c r="BR901" s="186"/>
      <c r="BS901" s="186"/>
      <c r="BT901" s="186"/>
      <c r="BU901" s="186"/>
      <c r="BV901" s="21"/>
      <c r="BW901" s="23"/>
      <c r="BX901" s="21"/>
      <c r="BY901" s="44"/>
      <c r="BZ901" s="23"/>
      <c r="CE901" s="186"/>
      <c r="CF901" s="186"/>
      <c r="CG901" s="186"/>
      <c r="CH901" s="186"/>
    </row>
    <row r="902" spans="1:86" s="16" customFormat="1" x14ac:dyDescent="0.2">
      <c r="A902" s="21"/>
      <c r="B902" s="19"/>
      <c r="E902" s="21"/>
      <c r="M902" s="186"/>
      <c r="S902" s="18"/>
      <c r="T902" s="17"/>
      <c r="U902" s="18"/>
      <c r="V902" s="30"/>
      <c r="W902" s="30"/>
      <c r="X902" s="18"/>
      <c r="Y902" s="18"/>
      <c r="Z902" s="18"/>
      <c r="AA902" s="186"/>
      <c r="AB902" s="186"/>
      <c r="AC902" s="295"/>
      <c r="AD902" s="186"/>
      <c r="AE902" s="18"/>
      <c r="AF902" s="18"/>
      <c r="AG902" s="41"/>
      <c r="AH902" s="13"/>
      <c r="AM902" s="21"/>
      <c r="AN902" s="295"/>
      <c r="AV902" s="22"/>
      <c r="AW902" s="21"/>
      <c r="AX902" s="21"/>
      <c r="BB902" s="186"/>
      <c r="BC902" s="186"/>
      <c r="BD902" s="186"/>
      <c r="BE902" s="186"/>
      <c r="BI902" s="21"/>
      <c r="BR902" s="186"/>
      <c r="BS902" s="186"/>
      <c r="BT902" s="186"/>
      <c r="BU902" s="186"/>
      <c r="BV902" s="21"/>
      <c r="BW902" s="23"/>
      <c r="BX902" s="21"/>
      <c r="BY902" s="44"/>
      <c r="BZ902" s="23"/>
      <c r="CE902" s="186"/>
      <c r="CF902" s="186"/>
      <c r="CG902" s="186"/>
      <c r="CH902" s="186"/>
    </row>
    <row r="903" spans="1:86" s="16" customFormat="1" x14ac:dyDescent="0.2">
      <c r="A903" s="21"/>
      <c r="B903" s="19"/>
      <c r="E903" s="21"/>
      <c r="M903" s="186"/>
      <c r="S903" s="18"/>
      <c r="T903" s="17"/>
      <c r="U903" s="18"/>
      <c r="V903" s="30"/>
      <c r="W903" s="30"/>
      <c r="X903" s="18"/>
      <c r="Y903" s="18"/>
      <c r="Z903" s="18"/>
      <c r="AA903" s="186"/>
      <c r="AB903" s="186"/>
      <c r="AC903" s="295"/>
      <c r="AD903" s="186"/>
      <c r="AE903" s="18"/>
      <c r="AF903" s="18"/>
      <c r="AG903" s="41"/>
      <c r="AH903" s="13"/>
      <c r="AM903" s="21"/>
      <c r="AN903" s="295"/>
      <c r="AV903" s="22"/>
      <c r="AW903" s="21"/>
      <c r="AX903" s="21"/>
      <c r="BB903" s="186"/>
      <c r="BC903" s="186"/>
      <c r="BD903" s="186"/>
      <c r="BE903" s="186"/>
      <c r="BI903" s="21"/>
      <c r="BR903" s="186"/>
      <c r="BS903" s="186"/>
      <c r="BT903" s="186"/>
      <c r="BU903" s="186"/>
      <c r="BV903" s="21"/>
      <c r="BW903" s="23"/>
      <c r="BX903" s="21"/>
      <c r="BY903" s="44"/>
      <c r="BZ903" s="23"/>
      <c r="CE903" s="186"/>
      <c r="CF903" s="186"/>
      <c r="CG903" s="186"/>
      <c r="CH903" s="186"/>
    </row>
    <row r="904" spans="1:86" s="16" customFormat="1" x14ac:dyDescent="0.2">
      <c r="A904" s="21"/>
      <c r="B904" s="19"/>
      <c r="E904" s="21"/>
      <c r="M904" s="186"/>
      <c r="S904" s="18"/>
      <c r="T904" s="17"/>
      <c r="U904" s="18"/>
      <c r="V904" s="30"/>
      <c r="W904" s="30"/>
      <c r="X904" s="18"/>
      <c r="Y904" s="18"/>
      <c r="Z904" s="18"/>
      <c r="AA904" s="186"/>
      <c r="AB904" s="186"/>
      <c r="AC904" s="295"/>
      <c r="AD904" s="186"/>
      <c r="AE904" s="18"/>
      <c r="AF904" s="18"/>
      <c r="AG904" s="41"/>
      <c r="AH904" s="13"/>
      <c r="AM904" s="21"/>
      <c r="AN904" s="295"/>
      <c r="AV904" s="22"/>
      <c r="AW904" s="21"/>
      <c r="AX904" s="21"/>
      <c r="BB904" s="186"/>
      <c r="BC904" s="186"/>
      <c r="BD904" s="186"/>
      <c r="BE904" s="186"/>
      <c r="BI904" s="21"/>
      <c r="BR904" s="186"/>
      <c r="BS904" s="186"/>
      <c r="BT904" s="186"/>
      <c r="BU904" s="186"/>
      <c r="BV904" s="21"/>
      <c r="BW904" s="23"/>
      <c r="BX904" s="21"/>
      <c r="BY904" s="44"/>
      <c r="BZ904" s="23"/>
      <c r="CE904" s="186"/>
      <c r="CF904" s="186"/>
      <c r="CG904" s="186"/>
      <c r="CH904" s="186"/>
    </row>
    <row r="905" spans="1:86" s="16" customFormat="1" x14ac:dyDescent="0.2">
      <c r="A905" s="21"/>
      <c r="B905" s="19"/>
      <c r="E905" s="21"/>
      <c r="M905" s="186"/>
      <c r="S905" s="18"/>
      <c r="T905" s="17"/>
      <c r="U905" s="18"/>
      <c r="V905" s="30"/>
      <c r="W905" s="30"/>
      <c r="X905" s="18"/>
      <c r="Y905" s="18"/>
      <c r="Z905" s="18"/>
      <c r="AA905" s="186"/>
      <c r="AB905" s="186"/>
      <c r="AC905" s="295"/>
      <c r="AD905" s="186"/>
      <c r="AE905" s="18"/>
      <c r="AF905" s="18"/>
      <c r="AG905" s="41"/>
      <c r="AH905" s="13"/>
      <c r="AM905" s="21"/>
      <c r="AN905" s="295"/>
      <c r="AV905" s="22"/>
      <c r="AW905" s="21"/>
      <c r="AX905" s="21"/>
      <c r="BB905" s="186"/>
      <c r="BC905" s="186"/>
      <c r="BD905" s="186"/>
      <c r="BE905" s="186"/>
      <c r="BI905" s="21"/>
      <c r="BR905" s="186"/>
      <c r="BS905" s="186"/>
      <c r="BT905" s="186"/>
      <c r="BU905" s="186"/>
      <c r="BV905" s="21"/>
      <c r="BW905" s="23"/>
      <c r="BX905" s="21"/>
      <c r="BY905" s="44"/>
      <c r="BZ905" s="23"/>
      <c r="CE905" s="186"/>
      <c r="CF905" s="186"/>
      <c r="CG905" s="186"/>
      <c r="CH905" s="186"/>
    </row>
    <row r="906" spans="1:86" s="16" customFormat="1" x14ac:dyDescent="0.2">
      <c r="A906" s="21"/>
      <c r="B906" s="19"/>
      <c r="E906" s="21"/>
      <c r="M906" s="186"/>
      <c r="S906" s="18"/>
      <c r="T906" s="17"/>
      <c r="U906" s="18"/>
      <c r="V906" s="30"/>
      <c r="W906" s="30"/>
      <c r="X906" s="18"/>
      <c r="Y906" s="18"/>
      <c r="Z906" s="18"/>
      <c r="AA906" s="186"/>
      <c r="AB906" s="186"/>
      <c r="AC906" s="295"/>
      <c r="AD906" s="186"/>
      <c r="AE906" s="18"/>
      <c r="AF906" s="18"/>
      <c r="AG906" s="41"/>
      <c r="AH906" s="13"/>
      <c r="AM906" s="21"/>
      <c r="AN906" s="295"/>
      <c r="AV906" s="22"/>
      <c r="AW906" s="21"/>
      <c r="AX906" s="21"/>
      <c r="BB906" s="186"/>
      <c r="BC906" s="186"/>
      <c r="BD906" s="186"/>
      <c r="BE906" s="186"/>
      <c r="BI906" s="21"/>
      <c r="BR906" s="186"/>
      <c r="BS906" s="186"/>
      <c r="BT906" s="186"/>
      <c r="BU906" s="186"/>
      <c r="BV906" s="21"/>
      <c r="BW906" s="23"/>
      <c r="BX906" s="21"/>
      <c r="BY906" s="44"/>
      <c r="BZ906" s="23"/>
      <c r="CE906" s="186"/>
      <c r="CF906" s="186"/>
      <c r="CG906" s="186"/>
      <c r="CH906" s="186"/>
    </row>
    <row r="907" spans="1:86" s="16" customFormat="1" x14ac:dyDescent="0.2">
      <c r="A907" s="21"/>
      <c r="B907" s="19"/>
      <c r="E907" s="21"/>
      <c r="M907" s="186"/>
      <c r="S907" s="18"/>
      <c r="T907" s="17"/>
      <c r="U907" s="18"/>
      <c r="V907" s="30"/>
      <c r="W907" s="30"/>
      <c r="X907" s="18"/>
      <c r="Y907" s="18"/>
      <c r="Z907" s="18"/>
      <c r="AA907" s="186"/>
      <c r="AB907" s="186"/>
      <c r="AC907" s="295"/>
      <c r="AD907" s="186"/>
      <c r="AE907" s="18"/>
      <c r="AF907" s="18"/>
      <c r="AG907" s="41"/>
      <c r="AH907" s="13"/>
      <c r="AM907" s="21"/>
      <c r="AN907" s="295"/>
      <c r="AV907" s="22"/>
      <c r="AW907" s="21"/>
      <c r="AX907" s="21"/>
      <c r="BB907" s="186"/>
      <c r="BC907" s="186"/>
      <c r="BD907" s="186"/>
      <c r="BE907" s="186"/>
      <c r="BI907" s="21"/>
      <c r="BR907" s="186"/>
      <c r="BS907" s="186"/>
      <c r="BT907" s="186"/>
      <c r="BU907" s="186"/>
      <c r="BV907" s="21"/>
      <c r="BW907" s="23"/>
      <c r="BX907" s="21"/>
      <c r="BY907" s="44"/>
      <c r="BZ907" s="23"/>
      <c r="CE907" s="186"/>
      <c r="CF907" s="186"/>
      <c r="CG907" s="186"/>
      <c r="CH907" s="186"/>
    </row>
    <row r="908" spans="1:86" s="16" customFormat="1" x14ac:dyDescent="0.2">
      <c r="A908" s="21"/>
      <c r="B908" s="19"/>
      <c r="E908" s="21"/>
      <c r="M908" s="186"/>
      <c r="S908" s="18"/>
      <c r="T908" s="17"/>
      <c r="U908" s="18"/>
      <c r="V908" s="30"/>
      <c r="W908" s="30"/>
      <c r="X908" s="18"/>
      <c r="Y908" s="18"/>
      <c r="Z908" s="18"/>
      <c r="AA908" s="186"/>
      <c r="AB908" s="186"/>
      <c r="AC908" s="295"/>
      <c r="AD908" s="186"/>
      <c r="AE908" s="18"/>
      <c r="AF908" s="18"/>
      <c r="AG908" s="41"/>
      <c r="AH908" s="13"/>
      <c r="AM908" s="21"/>
      <c r="AN908" s="295"/>
      <c r="AV908" s="22"/>
      <c r="AW908" s="21"/>
      <c r="AX908" s="21"/>
      <c r="BB908" s="186"/>
      <c r="BC908" s="186"/>
      <c r="BD908" s="186"/>
      <c r="BE908" s="186"/>
      <c r="BI908" s="21"/>
      <c r="BR908" s="186"/>
      <c r="BS908" s="186"/>
      <c r="BT908" s="186"/>
      <c r="BU908" s="186"/>
      <c r="BV908" s="21"/>
      <c r="BW908" s="23"/>
      <c r="BX908" s="21"/>
      <c r="BY908" s="44"/>
      <c r="BZ908" s="23"/>
      <c r="CE908" s="186"/>
      <c r="CF908" s="186"/>
      <c r="CG908" s="186"/>
      <c r="CH908" s="186"/>
    </row>
    <row r="909" spans="1:86" s="16" customFormat="1" x14ac:dyDescent="0.2">
      <c r="A909" s="21"/>
      <c r="B909" s="19"/>
      <c r="E909" s="21"/>
      <c r="M909" s="186"/>
      <c r="S909" s="18"/>
      <c r="T909" s="17"/>
      <c r="U909" s="18"/>
      <c r="V909" s="30"/>
      <c r="W909" s="30"/>
      <c r="X909" s="18"/>
      <c r="Y909" s="18"/>
      <c r="Z909" s="18"/>
      <c r="AA909" s="186"/>
      <c r="AB909" s="186"/>
      <c r="AC909" s="295"/>
      <c r="AD909" s="186"/>
      <c r="AE909" s="18"/>
      <c r="AF909" s="18"/>
      <c r="AG909" s="41"/>
      <c r="AH909" s="13"/>
      <c r="AM909" s="21"/>
      <c r="AN909" s="295"/>
      <c r="AV909" s="22"/>
      <c r="AW909" s="21"/>
      <c r="AX909" s="21"/>
      <c r="BB909" s="186"/>
      <c r="BC909" s="186"/>
      <c r="BD909" s="186"/>
      <c r="BE909" s="186"/>
      <c r="BI909" s="21"/>
      <c r="BR909" s="186"/>
      <c r="BS909" s="186"/>
      <c r="BT909" s="186"/>
      <c r="BU909" s="186"/>
      <c r="BV909" s="21"/>
      <c r="BW909" s="23"/>
      <c r="BX909" s="21"/>
      <c r="BY909" s="44"/>
      <c r="BZ909" s="23"/>
      <c r="CE909" s="186"/>
      <c r="CF909" s="186"/>
      <c r="CG909" s="186"/>
      <c r="CH909" s="186"/>
    </row>
    <row r="910" spans="1:86" s="16" customFormat="1" x14ac:dyDescent="0.2">
      <c r="A910" s="21"/>
      <c r="B910" s="19"/>
      <c r="E910" s="21"/>
      <c r="M910" s="186"/>
      <c r="S910" s="18"/>
      <c r="T910" s="17"/>
      <c r="U910" s="18"/>
      <c r="V910" s="30"/>
      <c r="W910" s="30"/>
      <c r="X910" s="18"/>
      <c r="Y910" s="18"/>
      <c r="Z910" s="18"/>
      <c r="AA910" s="186"/>
      <c r="AB910" s="186"/>
      <c r="AC910" s="295"/>
      <c r="AD910" s="186"/>
      <c r="AE910" s="18"/>
      <c r="AF910" s="18"/>
      <c r="AG910" s="41"/>
      <c r="AH910" s="13"/>
      <c r="AM910" s="21"/>
      <c r="AN910" s="295"/>
      <c r="AV910" s="22"/>
      <c r="AW910" s="21"/>
      <c r="AX910" s="21"/>
      <c r="BB910" s="186"/>
      <c r="BC910" s="186"/>
      <c r="BD910" s="186"/>
      <c r="BE910" s="186"/>
      <c r="BI910" s="21"/>
      <c r="BR910" s="186"/>
      <c r="BS910" s="186"/>
      <c r="BT910" s="186"/>
      <c r="BU910" s="186"/>
      <c r="BV910" s="21"/>
      <c r="BW910" s="23"/>
      <c r="BX910" s="21"/>
      <c r="BY910" s="44"/>
      <c r="BZ910" s="23"/>
      <c r="CE910" s="186"/>
      <c r="CF910" s="186"/>
      <c r="CG910" s="186"/>
      <c r="CH910" s="186"/>
    </row>
    <row r="911" spans="1:86" s="16" customFormat="1" x14ac:dyDescent="0.2">
      <c r="A911" s="21"/>
      <c r="B911" s="19"/>
      <c r="E911" s="21"/>
      <c r="M911" s="186"/>
      <c r="S911" s="18"/>
      <c r="T911" s="17"/>
      <c r="U911" s="18"/>
      <c r="V911" s="30"/>
      <c r="W911" s="30"/>
      <c r="X911" s="18"/>
      <c r="Y911" s="18"/>
      <c r="Z911" s="18"/>
      <c r="AA911" s="186"/>
      <c r="AB911" s="186"/>
      <c r="AC911" s="295"/>
      <c r="AD911" s="186"/>
      <c r="AE911" s="18"/>
      <c r="AF911" s="18"/>
      <c r="AG911" s="41"/>
      <c r="AH911" s="13"/>
      <c r="AM911" s="21"/>
      <c r="AN911" s="295"/>
      <c r="AV911" s="22"/>
      <c r="AW911" s="21"/>
      <c r="AX911" s="21"/>
      <c r="BB911" s="186"/>
      <c r="BC911" s="186"/>
      <c r="BD911" s="186"/>
      <c r="BE911" s="186"/>
      <c r="BI911" s="21"/>
      <c r="BR911" s="186"/>
      <c r="BS911" s="186"/>
      <c r="BT911" s="186"/>
      <c r="BU911" s="186"/>
      <c r="BV911" s="21"/>
      <c r="BW911" s="23"/>
      <c r="BX911" s="21"/>
      <c r="BY911" s="44"/>
      <c r="BZ911" s="23"/>
      <c r="CE911" s="186"/>
      <c r="CF911" s="186"/>
      <c r="CG911" s="186"/>
      <c r="CH911" s="186"/>
    </row>
    <row r="912" spans="1:86" s="16" customFormat="1" x14ac:dyDescent="0.2">
      <c r="A912" s="21"/>
      <c r="B912" s="19"/>
      <c r="E912" s="21"/>
      <c r="M912" s="186"/>
      <c r="S912" s="18"/>
      <c r="T912" s="17"/>
      <c r="U912" s="18"/>
      <c r="V912" s="30"/>
      <c r="W912" s="30"/>
      <c r="X912" s="18"/>
      <c r="Y912" s="18"/>
      <c r="Z912" s="18"/>
      <c r="AA912" s="186"/>
      <c r="AB912" s="186"/>
      <c r="AC912" s="295"/>
      <c r="AD912" s="186"/>
      <c r="AE912" s="18"/>
      <c r="AF912" s="18"/>
      <c r="AG912" s="41"/>
      <c r="AH912" s="13"/>
      <c r="AM912" s="21"/>
      <c r="AN912" s="295"/>
      <c r="AV912" s="22"/>
      <c r="AW912" s="21"/>
      <c r="AX912" s="21"/>
      <c r="BB912" s="186"/>
      <c r="BC912" s="186"/>
      <c r="BD912" s="186"/>
      <c r="BE912" s="186"/>
      <c r="BI912" s="21"/>
      <c r="BR912" s="186"/>
      <c r="BS912" s="186"/>
      <c r="BT912" s="186"/>
      <c r="BU912" s="186"/>
      <c r="BV912" s="21"/>
      <c r="BW912" s="23"/>
      <c r="BX912" s="21"/>
      <c r="BY912" s="44"/>
      <c r="BZ912" s="23"/>
      <c r="CE912" s="186"/>
      <c r="CF912" s="186"/>
      <c r="CG912" s="186"/>
      <c r="CH912" s="186"/>
    </row>
    <row r="913" spans="1:86" s="16" customFormat="1" x14ac:dyDescent="0.2">
      <c r="A913" s="21"/>
      <c r="B913" s="19"/>
      <c r="E913" s="21"/>
      <c r="M913" s="186"/>
      <c r="S913" s="18"/>
      <c r="T913" s="17"/>
      <c r="U913" s="18"/>
      <c r="V913" s="30"/>
      <c r="W913" s="30"/>
      <c r="X913" s="18"/>
      <c r="Y913" s="18"/>
      <c r="Z913" s="18"/>
      <c r="AA913" s="186"/>
      <c r="AB913" s="186"/>
      <c r="AC913" s="295"/>
      <c r="AD913" s="186"/>
      <c r="AE913" s="18"/>
      <c r="AF913" s="18"/>
      <c r="AG913" s="41"/>
      <c r="AH913" s="13"/>
      <c r="AM913" s="21"/>
      <c r="AN913" s="295"/>
      <c r="AV913" s="22"/>
      <c r="AW913" s="21"/>
      <c r="AX913" s="21"/>
      <c r="BB913" s="186"/>
      <c r="BC913" s="186"/>
      <c r="BD913" s="186"/>
      <c r="BE913" s="186"/>
      <c r="BI913" s="21"/>
      <c r="BR913" s="186"/>
      <c r="BS913" s="186"/>
      <c r="BT913" s="186"/>
      <c r="BU913" s="186"/>
      <c r="BV913" s="21"/>
      <c r="BW913" s="23"/>
      <c r="BX913" s="21"/>
      <c r="BY913" s="44"/>
      <c r="BZ913" s="23"/>
      <c r="CE913" s="186"/>
      <c r="CF913" s="186"/>
      <c r="CG913" s="186"/>
      <c r="CH913" s="186"/>
    </row>
    <row r="914" spans="1:86" s="16" customFormat="1" x14ac:dyDescent="0.2">
      <c r="A914" s="21"/>
      <c r="B914" s="19"/>
      <c r="E914" s="21"/>
      <c r="M914" s="186"/>
      <c r="S914" s="18"/>
      <c r="T914" s="17"/>
      <c r="U914" s="18"/>
      <c r="V914" s="30"/>
      <c r="W914" s="30"/>
      <c r="X914" s="18"/>
      <c r="Y914" s="18"/>
      <c r="Z914" s="18"/>
      <c r="AA914" s="186"/>
      <c r="AB914" s="186"/>
      <c r="AC914" s="295"/>
      <c r="AD914" s="186"/>
      <c r="AE914" s="18"/>
      <c r="AF914" s="18"/>
      <c r="AG914" s="41"/>
      <c r="AH914" s="13"/>
      <c r="AM914" s="21"/>
      <c r="AN914" s="295"/>
      <c r="AV914" s="22"/>
      <c r="AW914" s="21"/>
      <c r="AX914" s="21"/>
      <c r="BB914" s="186"/>
      <c r="BC914" s="186"/>
      <c r="BD914" s="186"/>
      <c r="BE914" s="186"/>
      <c r="BI914" s="21"/>
      <c r="BR914" s="186"/>
      <c r="BS914" s="186"/>
      <c r="BT914" s="186"/>
      <c r="BU914" s="186"/>
      <c r="BV914" s="21"/>
      <c r="BW914" s="23"/>
      <c r="BX914" s="21"/>
      <c r="BY914" s="44"/>
      <c r="BZ914" s="23"/>
      <c r="CE914" s="186"/>
      <c r="CF914" s="186"/>
      <c r="CG914" s="186"/>
      <c r="CH914" s="186"/>
    </row>
    <row r="915" spans="1:86" s="16" customFormat="1" x14ac:dyDescent="0.2">
      <c r="A915" s="21"/>
      <c r="B915" s="19"/>
      <c r="E915" s="21"/>
      <c r="M915" s="186"/>
      <c r="S915" s="18"/>
      <c r="T915" s="17"/>
      <c r="U915" s="18"/>
      <c r="V915" s="30"/>
      <c r="W915" s="30"/>
      <c r="X915" s="18"/>
      <c r="Y915" s="18"/>
      <c r="Z915" s="18"/>
      <c r="AA915" s="186"/>
      <c r="AB915" s="186"/>
      <c r="AC915" s="295"/>
      <c r="AD915" s="186"/>
      <c r="AE915" s="18"/>
      <c r="AF915" s="18"/>
      <c r="AG915" s="41"/>
      <c r="AH915" s="13"/>
      <c r="AM915" s="21"/>
      <c r="AN915" s="295"/>
      <c r="AV915" s="22"/>
      <c r="AW915" s="21"/>
      <c r="AX915" s="21"/>
      <c r="BB915" s="186"/>
      <c r="BC915" s="186"/>
      <c r="BD915" s="186"/>
      <c r="BE915" s="186"/>
      <c r="BI915" s="21"/>
      <c r="BR915" s="186"/>
      <c r="BS915" s="186"/>
      <c r="BT915" s="186"/>
      <c r="BU915" s="186"/>
      <c r="BV915" s="21"/>
      <c r="BW915" s="23"/>
      <c r="BX915" s="21"/>
      <c r="BY915" s="44"/>
      <c r="BZ915" s="23"/>
      <c r="CE915" s="186"/>
      <c r="CF915" s="186"/>
      <c r="CG915" s="186"/>
      <c r="CH915" s="186"/>
    </row>
    <row r="916" spans="1:86" s="16" customFormat="1" x14ac:dyDescent="0.2">
      <c r="A916" s="21"/>
      <c r="B916" s="19"/>
      <c r="E916" s="21"/>
      <c r="M916" s="186"/>
      <c r="S916" s="18"/>
      <c r="T916" s="17"/>
      <c r="U916" s="18"/>
      <c r="V916" s="30"/>
      <c r="W916" s="30"/>
      <c r="X916" s="18"/>
      <c r="Y916" s="18"/>
      <c r="Z916" s="18"/>
      <c r="AA916" s="186"/>
      <c r="AB916" s="186"/>
      <c r="AC916" s="295"/>
      <c r="AD916" s="186"/>
      <c r="AE916" s="18"/>
      <c r="AF916" s="18"/>
      <c r="AG916" s="41"/>
      <c r="AH916" s="13"/>
      <c r="AM916" s="21"/>
      <c r="AN916" s="295"/>
      <c r="AV916" s="22"/>
      <c r="AW916" s="21"/>
      <c r="AX916" s="21"/>
      <c r="BB916" s="186"/>
      <c r="BC916" s="186"/>
      <c r="BD916" s="186"/>
      <c r="BE916" s="186"/>
      <c r="BI916" s="21"/>
      <c r="BR916" s="186"/>
      <c r="BS916" s="186"/>
      <c r="BT916" s="186"/>
      <c r="BU916" s="186"/>
      <c r="BV916" s="21"/>
      <c r="BW916" s="23"/>
      <c r="BX916" s="21"/>
      <c r="BY916" s="44"/>
      <c r="BZ916" s="23"/>
      <c r="CE916" s="186"/>
      <c r="CF916" s="186"/>
      <c r="CG916" s="186"/>
      <c r="CH916" s="186"/>
    </row>
    <row r="917" spans="1:86" s="16" customFormat="1" x14ac:dyDescent="0.2">
      <c r="A917" s="21"/>
      <c r="B917" s="19"/>
      <c r="E917" s="21"/>
      <c r="M917" s="186"/>
      <c r="S917" s="18"/>
      <c r="T917" s="17"/>
      <c r="U917" s="18"/>
      <c r="V917" s="30"/>
      <c r="W917" s="30"/>
      <c r="X917" s="18"/>
      <c r="Y917" s="18"/>
      <c r="Z917" s="18"/>
      <c r="AA917" s="186"/>
      <c r="AB917" s="186"/>
      <c r="AC917" s="295"/>
      <c r="AD917" s="186"/>
      <c r="AE917" s="18"/>
      <c r="AF917" s="18"/>
      <c r="AG917" s="41"/>
      <c r="AH917" s="13"/>
      <c r="AM917" s="21"/>
      <c r="AN917" s="295"/>
      <c r="AV917" s="22"/>
      <c r="AW917" s="21"/>
      <c r="AX917" s="21"/>
      <c r="BB917" s="186"/>
      <c r="BC917" s="186"/>
      <c r="BD917" s="186"/>
      <c r="BE917" s="186"/>
      <c r="BI917" s="21"/>
      <c r="BR917" s="186"/>
      <c r="BS917" s="186"/>
      <c r="BT917" s="186"/>
      <c r="BU917" s="186"/>
      <c r="BV917" s="21"/>
      <c r="BW917" s="23"/>
      <c r="BX917" s="21"/>
      <c r="BY917" s="44"/>
      <c r="BZ917" s="23"/>
      <c r="CE917" s="186"/>
      <c r="CF917" s="186"/>
      <c r="CG917" s="186"/>
      <c r="CH917" s="186"/>
    </row>
    <row r="918" spans="1:86" s="16" customFormat="1" x14ac:dyDescent="0.2">
      <c r="A918" s="21"/>
      <c r="B918" s="19"/>
      <c r="E918" s="21"/>
      <c r="M918" s="186"/>
      <c r="S918" s="18"/>
      <c r="T918" s="17"/>
      <c r="U918" s="18"/>
      <c r="V918" s="30"/>
      <c r="W918" s="30"/>
      <c r="X918" s="18"/>
      <c r="Y918" s="18"/>
      <c r="Z918" s="18"/>
      <c r="AA918" s="186"/>
      <c r="AB918" s="186"/>
      <c r="AC918" s="295"/>
      <c r="AD918" s="186"/>
      <c r="AE918" s="18"/>
      <c r="AF918" s="18"/>
      <c r="AG918" s="41"/>
      <c r="AH918" s="13"/>
      <c r="AM918" s="21"/>
      <c r="AN918" s="295"/>
      <c r="AV918" s="22"/>
      <c r="AW918" s="21"/>
      <c r="AX918" s="21"/>
      <c r="BB918" s="186"/>
      <c r="BC918" s="186"/>
      <c r="BD918" s="186"/>
      <c r="BE918" s="186"/>
      <c r="BI918" s="21"/>
      <c r="BR918" s="186"/>
      <c r="BS918" s="186"/>
      <c r="BT918" s="186"/>
      <c r="BU918" s="186"/>
      <c r="BV918" s="21"/>
      <c r="BW918" s="23"/>
      <c r="BX918" s="21"/>
      <c r="BY918" s="44"/>
      <c r="BZ918" s="23"/>
      <c r="CE918" s="186"/>
      <c r="CF918" s="186"/>
      <c r="CG918" s="186"/>
      <c r="CH918" s="186"/>
    </row>
    <row r="919" spans="1:86" s="16" customFormat="1" x14ac:dyDescent="0.2">
      <c r="A919" s="21"/>
      <c r="B919" s="19"/>
      <c r="E919" s="21"/>
      <c r="M919" s="186"/>
      <c r="S919" s="18"/>
      <c r="T919" s="17"/>
      <c r="U919" s="18"/>
      <c r="V919" s="30"/>
      <c r="W919" s="30"/>
      <c r="X919" s="18"/>
      <c r="Y919" s="18"/>
      <c r="Z919" s="18"/>
      <c r="AA919" s="186"/>
      <c r="AB919" s="186"/>
      <c r="AC919" s="295"/>
      <c r="AD919" s="186"/>
      <c r="AE919" s="18"/>
      <c r="AF919" s="18"/>
      <c r="AG919" s="41"/>
      <c r="AH919" s="13"/>
      <c r="AM919" s="21"/>
      <c r="AN919" s="295"/>
      <c r="AV919" s="22"/>
      <c r="AW919" s="21"/>
      <c r="AX919" s="21"/>
      <c r="BB919" s="186"/>
      <c r="BC919" s="186"/>
      <c r="BD919" s="186"/>
      <c r="BE919" s="186"/>
      <c r="BI919" s="21"/>
      <c r="BR919" s="186"/>
      <c r="BS919" s="186"/>
      <c r="BT919" s="186"/>
      <c r="BU919" s="186"/>
      <c r="BV919" s="21"/>
      <c r="BW919" s="23"/>
      <c r="BX919" s="21"/>
      <c r="BY919" s="44"/>
      <c r="BZ919" s="23"/>
      <c r="CE919" s="186"/>
      <c r="CF919" s="186"/>
      <c r="CG919" s="186"/>
      <c r="CH919" s="186"/>
    </row>
    <row r="920" spans="1:86" s="16" customFormat="1" x14ac:dyDescent="0.2">
      <c r="A920" s="21"/>
      <c r="B920" s="19"/>
      <c r="E920" s="21"/>
      <c r="M920" s="186"/>
      <c r="S920" s="18"/>
      <c r="T920" s="17"/>
      <c r="U920" s="18"/>
      <c r="V920" s="30"/>
      <c r="W920" s="30"/>
      <c r="X920" s="18"/>
      <c r="Y920" s="18"/>
      <c r="Z920" s="18"/>
      <c r="AA920" s="186"/>
      <c r="AB920" s="186"/>
      <c r="AC920" s="295"/>
      <c r="AD920" s="186"/>
      <c r="AE920" s="18"/>
      <c r="AF920" s="18"/>
      <c r="AG920" s="41"/>
      <c r="AH920" s="13"/>
      <c r="AM920" s="21"/>
      <c r="AN920" s="295"/>
      <c r="AV920" s="22"/>
      <c r="AW920" s="21"/>
      <c r="AX920" s="21"/>
      <c r="BB920" s="186"/>
      <c r="BC920" s="186"/>
      <c r="BD920" s="186"/>
      <c r="BE920" s="186"/>
      <c r="BI920" s="21"/>
      <c r="BR920" s="186"/>
      <c r="BS920" s="186"/>
      <c r="BT920" s="186"/>
      <c r="BU920" s="186"/>
      <c r="BV920" s="21"/>
      <c r="BW920" s="23"/>
      <c r="BX920" s="21"/>
      <c r="BY920" s="44"/>
      <c r="BZ920" s="23"/>
      <c r="CE920" s="186"/>
      <c r="CF920" s="186"/>
      <c r="CG920" s="186"/>
      <c r="CH920" s="186"/>
    </row>
    <row r="921" spans="1:86" s="16" customFormat="1" x14ac:dyDescent="0.2">
      <c r="A921" s="21"/>
      <c r="B921" s="19"/>
      <c r="E921" s="21"/>
      <c r="M921" s="186"/>
      <c r="S921" s="18"/>
      <c r="T921" s="17"/>
      <c r="U921" s="18"/>
      <c r="V921" s="30"/>
      <c r="W921" s="30"/>
      <c r="X921" s="18"/>
      <c r="Y921" s="18"/>
      <c r="Z921" s="18"/>
      <c r="AA921" s="186"/>
      <c r="AB921" s="186"/>
      <c r="AC921" s="295"/>
      <c r="AD921" s="186"/>
      <c r="AE921" s="18"/>
      <c r="AF921" s="18"/>
      <c r="AG921" s="41"/>
      <c r="AH921" s="13"/>
      <c r="AM921" s="21"/>
      <c r="AN921" s="295"/>
      <c r="AV921" s="22"/>
      <c r="AW921" s="21"/>
      <c r="AX921" s="21"/>
      <c r="BB921" s="186"/>
      <c r="BC921" s="186"/>
      <c r="BD921" s="186"/>
      <c r="BE921" s="186"/>
      <c r="BI921" s="21"/>
      <c r="BR921" s="186"/>
      <c r="BS921" s="186"/>
      <c r="BT921" s="186"/>
      <c r="BU921" s="186"/>
      <c r="BV921" s="21"/>
      <c r="BW921" s="23"/>
      <c r="BX921" s="21"/>
      <c r="BY921" s="44"/>
      <c r="BZ921" s="23"/>
      <c r="CE921" s="186"/>
      <c r="CF921" s="186"/>
      <c r="CG921" s="186"/>
      <c r="CH921" s="186"/>
    </row>
    <row r="922" spans="1:86" s="16" customFormat="1" x14ac:dyDescent="0.2">
      <c r="A922" s="21"/>
      <c r="B922" s="19"/>
      <c r="E922" s="21"/>
      <c r="M922" s="186"/>
      <c r="S922" s="18"/>
      <c r="T922" s="17"/>
      <c r="U922" s="18"/>
      <c r="V922" s="30"/>
      <c r="W922" s="30"/>
      <c r="X922" s="18"/>
      <c r="Y922" s="18"/>
      <c r="Z922" s="18"/>
      <c r="AA922" s="186"/>
      <c r="AB922" s="186"/>
      <c r="AC922" s="295"/>
      <c r="AD922" s="186"/>
      <c r="AE922" s="18"/>
      <c r="AF922" s="18"/>
      <c r="AG922" s="41"/>
      <c r="AH922" s="13"/>
      <c r="AM922" s="21"/>
      <c r="AN922" s="295"/>
      <c r="AV922" s="22"/>
      <c r="AW922" s="21"/>
      <c r="AX922" s="21"/>
      <c r="BB922" s="186"/>
      <c r="BC922" s="186"/>
      <c r="BD922" s="186"/>
      <c r="BE922" s="186"/>
      <c r="BI922" s="21"/>
      <c r="BR922" s="186"/>
      <c r="BS922" s="186"/>
      <c r="BT922" s="186"/>
      <c r="BU922" s="186"/>
      <c r="BV922" s="21"/>
      <c r="BW922" s="23"/>
      <c r="BX922" s="21"/>
      <c r="BY922" s="44"/>
      <c r="BZ922" s="23"/>
      <c r="CE922" s="186"/>
      <c r="CF922" s="186"/>
      <c r="CG922" s="186"/>
      <c r="CH922" s="186"/>
    </row>
    <row r="923" spans="1:86" s="16" customFormat="1" x14ac:dyDescent="0.2">
      <c r="A923" s="21"/>
      <c r="B923" s="19"/>
      <c r="E923" s="21"/>
      <c r="M923" s="186"/>
      <c r="S923" s="18"/>
      <c r="T923" s="17"/>
      <c r="U923" s="18"/>
      <c r="V923" s="30"/>
      <c r="W923" s="30"/>
      <c r="X923" s="18"/>
      <c r="Y923" s="18"/>
      <c r="Z923" s="18"/>
      <c r="AA923" s="186"/>
      <c r="AB923" s="186"/>
      <c r="AC923" s="295"/>
      <c r="AD923" s="186"/>
      <c r="AE923" s="18"/>
      <c r="AF923" s="18"/>
      <c r="AG923" s="41"/>
      <c r="AH923" s="13"/>
      <c r="AM923" s="21"/>
      <c r="AN923" s="295"/>
      <c r="AV923" s="22"/>
      <c r="AW923" s="21"/>
      <c r="AX923" s="21"/>
      <c r="BB923" s="186"/>
      <c r="BC923" s="186"/>
      <c r="BD923" s="186"/>
      <c r="BE923" s="186"/>
      <c r="BI923" s="21"/>
      <c r="BR923" s="186"/>
      <c r="BS923" s="186"/>
      <c r="BT923" s="186"/>
      <c r="BU923" s="186"/>
      <c r="BV923" s="21"/>
      <c r="BW923" s="23"/>
      <c r="BX923" s="21"/>
      <c r="BY923" s="44"/>
      <c r="BZ923" s="23"/>
      <c r="CE923" s="186"/>
      <c r="CF923" s="186"/>
      <c r="CG923" s="186"/>
      <c r="CH923" s="186"/>
    </row>
    <row r="924" spans="1:86" s="16" customFormat="1" x14ac:dyDescent="0.2">
      <c r="A924" s="21"/>
      <c r="B924" s="19"/>
      <c r="E924" s="21"/>
      <c r="M924" s="186"/>
      <c r="S924" s="18"/>
      <c r="T924" s="17"/>
      <c r="U924" s="18"/>
      <c r="V924" s="30"/>
      <c r="W924" s="30"/>
      <c r="X924" s="18"/>
      <c r="Y924" s="18"/>
      <c r="Z924" s="18"/>
      <c r="AA924" s="186"/>
      <c r="AB924" s="186"/>
      <c r="AC924" s="295"/>
      <c r="AD924" s="186"/>
      <c r="AE924" s="18"/>
      <c r="AF924" s="18"/>
      <c r="AG924" s="41"/>
      <c r="AH924" s="13"/>
      <c r="AM924" s="21"/>
      <c r="AN924" s="295"/>
      <c r="AV924" s="22"/>
      <c r="AW924" s="21"/>
      <c r="AX924" s="21"/>
      <c r="BB924" s="186"/>
      <c r="BC924" s="186"/>
      <c r="BD924" s="186"/>
      <c r="BE924" s="186"/>
      <c r="BI924" s="21"/>
      <c r="BR924" s="186"/>
      <c r="BS924" s="186"/>
      <c r="BT924" s="186"/>
      <c r="BU924" s="186"/>
      <c r="BV924" s="21"/>
      <c r="BW924" s="23"/>
      <c r="BX924" s="21"/>
      <c r="BY924" s="44"/>
      <c r="BZ924" s="23"/>
      <c r="CE924" s="186"/>
      <c r="CF924" s="186"/>
      <c r="CG924" s="186"/>
      <c r="CH924" s="186"/>
    </row>
    <row r="925" spans="1:86" s="16" customFormat="1" x14ac:dyDescent="0.2">
      <c r="A925" s="21"/>
      <c r="B925" s="19"/>
      <c r="E925" s="21"/>
      <c r="M925" s="186"/>
      <c r="S925" s="18"/>
      <c r="T925" s="17"/>
      <c r="U925" s="18"/>
      <c r="V925" s="30"/>
      <c r="W925" s="30"/>
      <c r="X925" s="18"/>
      <c r="Y925" s="18"/>
      <c r="Z925" s="18"/>
      <c r="AA925" s="186"/>
      <c r="AB925" s="186"/>
      <c r="AC925" s="295"/>
      <c r="AD925" s="186"/>
      <c r="AE925" s="18"/>
      <c r="AF925" s="18"/>
      <c r="AG925" s="41"/>
      <c r="AH925" s="13"/>
      <c r="AM925" s="21"/>
      <c r="AN925" s="295"/>
      <c r="AV925" s="22"/>
      <c r="AW925" s="21"/>
      <c r="AX925" s="21"/>
      <c r="BB925" s="186"/>
      <c r="BC925" s="186"/>
      <c r="BD925" s="186"/>
      <c r="BE925" s="186"/>
      <c r="BI925" s="21"/>
      <c r="BR925" s="186"/>
      <c r="BS925" s="186"/>
      <c r="BT925" s="186"/>
      <c r="BU925" s="186"/>
      <c r="BV925" s="21"/>
      <c r="BW925" s="23"/>
      <c r="BX925" s="21"/>
      <c r="BY925" s="44"/>
      <c r="BZ925" s="23"/>
      <c r="CE925" s="186"/>
      <c r="CF925" s="186"/>
      <c r="CG925" s="186"/>
      <c r="CH925" s="186"/>
    </row>
    <row r="926" spans="1:86" s="16" customFormat="1" x14ac:dyDescent="0.2">
      <c r="A926" s="21"/>
      <c r="B926" s="19"/>
      <c r="E926" s="21"/>
      <c r="M926" s="186"/>
      <c r="S926" s="18"/>
      <c r="T926" s="17"/>
      <c r="U926" s="18"/>
      <c r="V926" s="30"/>
      <c r="W926" s="30"/>
      <c r="X926" s="18"/>
      <c r="Y926" s="18"/>
      <c r="Z926" s="18"/>
      <c r="AA926" s="186"/>
      <c r="AB926" s="186"/>
      <c r="AC926" s="295"/>
      <c r="AD926" s="186"/>
      <c r="AE926" s="18"/>
      <c r="AF926" s="18"/>
      <c r="AG926" s="41"/>
      <c r="AH926" s="13"/>
      <c r="AM926" s="21"/>
      <c r="AN926" s="295"/>
      <c r="AV926" s="22"/>
      <c r="AW926" s="21"/>
      <c r="AX926" s="21"/>
      <c r="BB926" s="186"/>
      <c r="BC926" s="186"/>
      <c r="BD926" s="186"/>
      <c r="BE926" s="186"/>
      <c r="BI926" s="21"/>
      <c r="BR926" s="186"/>
      <c r="BS926" s="186"/>
      <c r="BT926" s="186"/>
      <c r="BU926" s="186"/>
      <c r="BV926" s="21"/>
      <c r="BW926" s="23"/>
      <c r="BX926" s="21"/>
      <c r="BY926" s="44"/>
      <c r="BZ926" s="23"/>
      <c r="CE926" s="186"/>
      <c r="CF926" s="186"/>
      <c r="CG926" s="186"/>
      <c r="CH926" s="186"/>
    </row>
    <row r="927" spans="1:86" s="16" customFormat="1" x14ac:dyDescent="0.2">
      <c r="A927" s="21"/>
      <c r="B927" s="19"/>
      <c r="E927" s="21"/>
      <c r="M927" s="186"/>
      <c r="S927" s="18"/>
      <c r="T927" s="17"/>
      <c r="U927" s="18"/>
      <c r="V927" s="30"/>
      <c r="W927" s="30"/>
      <c r="X927" s="18"/>
      <c r="Y927" s="18"/>
      <c r="Z927" s="18"/>
      <c r="AA927" s="186"/>
      <c r="AB927" s="186"/>
      <c r="AC927" s="295"/>
      <c r="AD927" s="186"/>
      <c r="AE927" s="18"/>
      <c r="AF927" s="18"/>
      <c r="AG927" s="41"/>
      <c r="AH927" s="13"/>
      <c r="AM927" s="21"/>
      <c r="AN927" s="295"/>
      <c r="AV927" s="22"/>
      <c r="AW927" s="21"/>
      <c r="AX927" s="21"/>
      <c r="BB927" s="186"/>
      <c r="BC927" s="186"/>
      <c r="BD927" s="186"/>
      <c r="BE927" s="186"/>
      <c r="BI927" s="21"/>
      <c r="BR927" s="186"/>
      <c r="BS927" s="186"/>
      <c r="BT927" s="186"/>
      <c r="BU927" s="186"/>
      <c r="BV927" s="21"/>
      <c r="BW927" s="23"/>
      <c r="BX927" s="21"/>
      <c r="BY927" s="44"/>
      <c r="BZ927" s="23"/>
      <c r="CE927" s="186"/>
      <c r="CF927" s="186"/>
      <c r="CG927" s="186"/>
      <c r="CH927" s="186"/>
    </row>
    <row r="928" spans="1:86" s="16" customFormat="1" x14ac:dyDescent="0.2">
      <c r="A928" s="21"/>
      <c r="B928" s="19"/>
      <c r="E928" s="21"/>
      <c r="M928" s="186"/>
      <c r="S928" s="18"/>
      <c r="T928" s="17"/>
      <c r="U928" s="18"/>
      <c r="V928" s="30"/>
      <c r="W928" s="30"/>
      <c r="X928" s="18"/>
      <c r="Y928" s="18"/>
      <c r="Z928" s="18"/>
      <c r="AA928" s="186"/>
      <c r="AB928" s="186"/>
      <c r="AC928" s="295"/>
      <c r="AD928" s="186"/>
      <c r="AE928" s="18"/>
      <c r="AF928" s="18"/>
      <c r="AG928" s="41"/>
      <c r="AH928" s="13"/>
      <c r="AM928" s="21"/>
      <c r="AN928" s="295"/>
      <c r="AV928" s="22"/>
      <c r="AW928" s="21"/>
      <c r="AX928" s="21"/>
      <c r="BB928" s="186"/>
      <c r="BC928" s="186"/>
      <c r="BD928" s="186"/>
      <c r="BE928" s="186"/>
      <c r="BI928" s="21"/>
      <c r="BR928" s="186"/>
      <c r="BS928" s="186"/>
      <c r="BT928" s="186"/>
      <c r="BU928" s="186"/>
      <c r="BV928" s="21"/>
      <c r="BW928" s="23"/>
      <c r="BX928" s="21"/>
      <c r="BY928" s="44"/>
      <c r="BZ928" s="23"/>
      <c r="CE928" s="186"/>
      <c r="CF928" s="186"/>
      <c r="CG928" s="186"/>
      <c r="CH928" s="186"/>
    </row>
    <row r="929" spans="1:86" s="16" customFormat="1" x14ac:dyDescent="0.2">
      <c r="A929" s="21"/>
      <c r="B929" s="19"/>
      <c r="E929" s="21"/>
      <c r="M929" s="186"/>
      <c r="S929" s="18"/>
      <c r="T929" s="17"/>
      <c r="U929" s="18"/>
      <c r="V929" s="30"/>
      <c r="W929" s="30"/>
      <c r="X929" s="18"/>
      <c r="Y929" s="18"/>
      <c r="Z929" s="18"/>
      <c r="AA929" s="186"/>
      <c r="AB929" s="186"/>
      <c r="AC929" s="295"/>
      <c r="AD929" s="186"/>
      <c r="AE929" s="18"/>
      <c r="AF929" s="18"/>
      <c r="AG929" s="41"/>
      <c r="AH929" s="13"/>
      <c r="AM929" s="21"/>
      <c r="AN929" s="295"/>
      <c r="AV929" s="22"/>
      <c r="AW929" s="21"/>
      <c r="AX929" s="21"/>
      <c r="BB929" s="186"/>
      <c r="BC929" s="186"/>
      <c r="BD929" s="186"/>
      <c r="BE929" s="186"/>
      <c r="BI929" s="21"/>
      <c r="BR929" s="186"/>
      <c r="BS929" s="186"/>
      <c r="BT929" s="186"/>
      <c r="BU929" s="186"/>
      <c r="BV929" s="21"/>
      <c r="BW929" s="23"/>
      <c r="BX929" s="21"/>
      <c r="BY929" s="44"/>
      <c r="BZ929" s="23"/>
      <c r="CE929" s="186"/>
      <c r="CF929" s="186"/>
      <c r="CG929" s="186"/>
      <c r="CH929" s="186"/>
    </row>
    <row r="930" spans="1:86" s="16" customFormat="1" x14ac:dyDescent="0.2">
      <c r="A930" s="21"/>
      <c r="B930" s="19"/>
      <c r="E930" s="21"/>
      <c r="M930" s="186"/>
      <c r="S930" s="18"/>
      <c r="T930" s="17"/>
      <c r="U930" s="18"/>
      <c r="V930" s="30"/>
      <c r="W930" s="30"/>
      <c r="X930" s="18"/>
      <c r="Y930" s="18"/>
      <c r="Z930" s="18"/>
      <c r="AA930" s="186"/>
      <c r="AB930" s="186"/>
      <c r="AC930" s="295"/>
      <c r="AD930" s="186"/>
      <c r="AE930" s="18"/>
      <c r="AF930" s="18"/>
      <c r="AG930" s="41"/>
      <c r="AH930" s="13"/>
      <c r="AM930" s="21"/>
      <c r="AN930" s="295"/>
      <c r="AV930" s="22"/>
      <c r="AW930" s="21"/>
      <c r="AX930" s="21"/>
      <c r="BB930" s="186"/>
      <c r="BC930" s="186"/>
      <c r="BD930" s="186"/>
      <c r="BE930" s="186"/>
      <c r="BI930" s="21"/>
      <c r="BR930" s="186"/>
      <c r="BS930" s="186"/>
      <c r="BT930" s="186"/>
      <c r="BU930" s="186"/>
      <c r="BV930" s="21"/>
      <c r="BW930" s="23"/>
      <c r="BX930" s="21"/>
      <c r="BY930" s="44"/>
      <c r="BZ930" s="23"/>
      <c r="CE930" s="186"/>
      <c r="CF930" s="186"/>
      <c r="CG930" s="186"/>
      <c r="CH930" s="186"/>
    </row>
    <row r="931" spans="1:86" s="16" customFormat="1" x14ac:dyDescent="0.2">
      <c r="A931" s="21"/>
      <c r="B931" s="19"/>
      <c r="E931" s="21"/>
      <c r="M931" s="186"/>
      <c r="S931" s="18"/>
      <c r="T931" s="17"/>
      <c r="U931" s="18"/>
      <c r="V931" s="30"/>
      <c r="W931" s="30"/>
      <c r="X931" s="18"/>
      <c r="Y931" s="18"/>
      <c r="Z931" s="18"/>
      <c r="AA931" s="186"/>
      <c r="AB931" s="186"/>
      <c r="AC931" s="295"/>
      <c r="AD931" s="186"/>
      <c r="AE931" s="18"/>
      <c r="AF931" s="18"/>
      <c r="AG931" s="41"/>
      <c r="AH931" s="13"/>
      <c r="AM931" s="21"/>
      <c r="AN931" s="295"/>
      <c r="AV931" s="22"/>
      <c r="AW931" s="21"/>
      <c r="AX931" s="21"/>
      <c r="BB931" s="186"/>
      <c r="BC931" s="186"/>
      <c r="BD931" s="186"/>
      <c r="BE931" s="186"/>
      <c r="BI931" s="21"/>
      <c r="BR931" s="186"/>
      <c r="BS931" s="186"/>
      <c r="BT931" s="186"/>
      <c r="BU931" s="186"/>
      <c r="BV931" s="21"/>
      <c r="BW931" s="23"/>
      <c r="BX931" s="21"/>
      <c r="BY931" s="44"/>
      <c r="BZ931" s="23"/>
      <c r="CE931" s="186"/>
      <c r="CF931" s="186"/>
      <c r="CG931" s="186"/>
      <c r="CH931" s="186"/>
    </row>
    <row r="932" spans="1:86" s="16" customFormat="1" x14ac:dyDescent="0.2">
      <c r="A932" s="21"/>
      <c r="B932" s="19"/>
      <c r="E932" s="21"/>
      <c r="M932" s="186"/>
      <c r="S932" s="18"/>
      <c r="T932" s="17"/>
      <c r="U932" s="18"/>
      <c r="V932" s="30"/>
      <c r="W932" s="30"/>
      <c r="X932" s="18"/>
      <c r="Y932" s="18"/>
      <c r="Z932" s="18"/>
      <c r="AA932" s="186"/>
      <c r="AB932" s="186"/>
      <c r="AC932" s="295"/>
      <c r="AD932" s="186"/>
      <c r="AE932" s="18"/>
      <c r="AF932" s="18"/>
      <c r="AG932" s="41"/>
      <c r="AH932" s="13"/>
      <c r="AM932" s="21"/>
      <c r="AN932" s="295"/>
      <c r="AV932" s="22"/>
      <c r="AW932" s="21"/>
      <c r="AX932" s="21"/>
      <c r="BB932" s="186"/>
      <c r="BC932" s="186"/>
      <c r="BD932" s="186"/>
      <c r="BE932" s="186"/>
      <c r="BI932" s="21"/>
      <c r="BR932" s="186"/>
      <c r="BS932" s="186"/>
      <c r="BT932" s="186"/>
      <c r="BU932" s="186"/>
      <c r="BV932" s="21"/>
      <c r="BW932" s="23"/>
      <c r="BX932" s="21"/>
      <c r="BY932" s="44"/>
      <c r="BZ932" s="23"/>
      <c r="CE932" s="186"/>
      <c r="CF932" s="186"/>
      <c r="CG932" s="186"/>
      <c r="CH932" s="186"/>
    </row>
    <row r="933" spans="1:86" s="16" customFormat="1" x14ac:dyDescent="0.2">
      <c r="A933" s="21"/>
      <c r="B933" s="19"/>
      <c r="E933" s="21"/>
      <c r="M933" s="186"/>
      <c r="S933" s="18"/>
      <c r="T933" s="17"/>
      <c r="U933" s="18"/>
      <c r="V933" s="30"/>
      <c r="W933" s="30"/>
      <c r="X933" s="18"/>
      <c r="Y933" s="18"/>
      <c r="Z933" s="18"/>
      <c r="AA933" s="186"/>
      <c r="AB933" s="186"/>
      <c r="AC933" s="295"/>
      <c r="AD933" s="186"/>
      <c r="AE933" s="18"/>
      <c r="AF933" s="18"/>
      <c r="AG933" s="41"/>
      <c r="AH933" s="13"/>
      <c r="AM933" s="21"/>
      <c r="AN933" s="295"/>
      <c r="AV933" s="22"/>
      <c r="AW933" s="21"/>
      <c r="AX933" s="21"/>
      <c r="BB933" s="186"/>
      <c r="BC933" s="186"/>
      <c r="BD933" s="186"/>
      <c r="BE933" s="186"/>
      <c r="BI933" s="21"/>
      <c r="BR933" s="186"/>
      <c r="BS933" s="186"/>
      <c r="BT933" s="186"/>
      <c r="BU933" s="186"/>
      <c r="BV933" s="21"/>
      <c r="BW933" s="23"/>
      <c r="BX933" s="21"/>
      <c r="BY933" s="44"/>
      <c r="BZ933" s="23"/>
      <c r="CE933" s="186"/>
      <c r="CF933" s="186"/>
      <c r="CG933" s="186"/>
      <c r="CH933" s="186"/>
    </row>
    <row r="934" spans="1:86" s="16" customFormat="1" x14ac:dyDescent="0.2">
      <c r="A934" s="21"/>
      <c r="B934" s="19"/>
      <c r="E934" s="21"/>
      <c r="M934" s="186"/>
      <c r="S934" s="18"/>
      <c r="T934" s="17"/>
      <c r="U934" s="18"/>
      <c r="V934" s="30"/>
      <c r="W934" s="30"/>
      <c r="X934" s="18"/>
      <c r="Y934" s="18"/>
      <c r="Z934" s="18"/>
      <c r="AA934" s="186"/>
      <c r="AB934" s="186"/>
      <c r="AC934" s="295"/>
      <c r="AD934" s="186"/>
      <c r="AE934" s="18"/>
      <c r="AF934" s="18"/>
      <c r="AG934" s="41"/>
      <c r="AH934" s="13"/>
      <c r="AM934" s="21"/>
      <c r="AN934" s="295"/>
      <c r="AV934" s="22"/>
      <c r="AW934" s="21"/>
      <c r="AX934" s="21"/>
      <c r="BB934" s="186"/>
      <c r="BC934" s="186"/>
      <c r="BD934" s="186"/>
      <c r="BE934" s="186"/>
      <c r="BI934" s="21"/>
      <c r="BR934" s="186"/>
      <c r="BS934" s="186"/>
      <c r="BT934" s="186"/>
      <c r="BU934" s="186"/>
      <c r="BV934" s="21"/>
      <c r="BW934" s="23"/>
      <c r="BX934" s="21"/>
      <c r="BY934" s="44"/>
      <c r="BZ934" s="23"/>
      <c r="CE934" s="186"/>
      <c r="CF934" s="186"/>
      <c r="CG934" s="186"/>
      <c r="CH934" s="186"/>
    </row>
    <row r="935" spans="1:86" s="16" customFormat="1" x14ac:dyDescent="0.2">
      <c r="A935" s="21"/>
      <c r="B935" s="19"/>
      <c r="E935" s="21"/>
      <c r="M935" s="186"/>
      <c r="S935" s="18"/>
      <c r="T935" s="17"/>
      <c r="U935" s="18"/>
      <c r="V935" s="30"/>
      <c r="W935" s="30"/>
      <c r="X935" s="18"/>
      <c r="Y935" s="18"/>
      <c r="Z935" s="18"/>
      <c r="AA935" s="186"/>
      <c r="AB935" s="186"/>
      <c r="AC935" s="295"/>
      <c r="AD935" s="186"/>
      <c r="AE935" s="18"/>
      <c r="AF935" s="18"/>
      <c r="AG935" s="41"/>
      <c r="AH935" s="13"/>
      <c r="AM935" s="21"/>
      <c r="AN935" s="295"/>
      <c r="AV935" s="22"/>
      <c r="AW935" s="21"/>
      <c r="AX935" s="21"/>
      <c r="BB935" s="186"/>
      <c r="BC935" s="186"/>
      <c r="BD935" s="186"/>
      <c r="BE935" s="186"/>
      <c r="BI935" s="21"/>
      <c r="BR935" s="186"/>
      <c r="BS935" s="186"/>
      <c r="BT935" s="186"/>
      <c r="BU935" s="186"/>
      <c r="BV935" s="21"/>
      <c r="BW935" s="23"/>
      <c r="BX935" s="21"/>
      <c r="BY935" s="44"/>
      <c r="BZ935" s="23"/>
      <c r="CE935" s="186"/>
      <c r="CF935" s="186"/>
      <c r="CG935" s="186"/>
      <c r="CH935" s="186"/>
    </row>
    <row r="936" spans="1:86" s="16" customFormat="1" x14ac:dyDescent="0.2">
      <c r="A936" s="21"/>
      <c r="B936" s="19"/>
      <c r="E936" s="21"/>
      <c r="M936" s="186"/>
      <c r="S936" s="18"/>
      <c r="T936" s="17"/>
      <c r="U936" s="18"/>
      <c r="V936" s="30"/>
      <c r="W936" s="30"/>
      <c r="X936" s="18"/>
      <c r="Y936" s="18"/>
      <c r="Z936" s="18"/>
      <c r="AA936" s="186"/>
      <c r="AB936" s="186"/>
      <c r="AC936" s="295"/>
      <c r="AD936" s="186"/>
      <c r="AE936" s="18"/>
      <c r="AF936" s="18"/>
      <c r="AG936" s="41"/>
      <c r="AH936" s="13"/>
      <c r="AM936" s="21"/>
      <c r="AN936" s="295"/>
      <c r="AV936" s="22"/>
      <c r="AW936" s="21"/>
      <c r="AX936" s="21"/>
      <c r="BB936" s="186"/>
      <c r="BC936" s="186"/>
      <c r="BD936" s="186"/>
      <c r="BE936" s="186"/>
      <c r="BI936" s="21"/>
      <c r="BR936" s="186"/>
      <c r="BS936" s="186"/>
      <c r="BT936" s="186"/>
      <c r="BU936" s="186"/>
      <c r="BV936" s="21"/>
      <c r="BW936" s="23"/>
      <c r="BX936" s="21"/>
      <c r="BY936" s="44"/>
      <c r="BZ936" s="23"/>
      <c r="CE936" s="186"/>
      <c r="CF936" s="186"/>
      <c r="CG936" s="186"/>
      <c r="CH936" s="186"/>
    </row>
    <row r="937" spans="1:86" s="16" customFormat="1" x14ac:dyDescent="0.2">
      <c r="A937" s="21"/>
      <c r="B937" s="19"/>
      <c r="E937" s="21"/>
      <c r="M937" s="186"/>
      <c r="S937" s="18"/>
      <c r="T937" s="17"/>
      <c r="U937" s="18"/>
      <c r="V937" s="30"/>
      <c r="W937" s="30"/>
      <c r="X937" s="18"/>
      <c r="Y937" s="18"/>
      <c r="Z937" s="18"/>
      <c r="AA937" s="186"/>
      <c r="AB937" s="186"/>
      <c r="AC937" s="295"/>
      <c r="AD937" s="186"/>
      <c r="AE937" s="18"/>
      <c r="AF937" s="18"/>
      <c r="AG937" s="41"/>
      <c r="AH937" s="13"/>
      <c r="AM937" s="21"/>
      <c r="AN937" s="295"/>
      <c r="AV937" s="22"/>
      <c r="AW937" s="21"/>
      <c r="AX937" s="21"/>
      <c r="BB937" s="186"/>
      <c r="BC937" s="186"/>
      <c r="BD937" s="186"/>
      <c r="BE937" s="186"/>
      <c r="BI937" s="21"/>
      <c r="BR937" s="186"/>
      <c r="BS937" s="186"/>
      <c r="BT937" s="186"/>
      <c r="BU937" s="186"/>
      <c r="BV937" s="21"/>
      <c r="BW937" s="23"/>
      <c r="BX937" s="21"/>
      <c r="BY937" s="44"/>
      <c r="BZ937" s="23"/>
      <c r="CE937" s="186"/>
      <c r="CF937" s="186"/>
      <c r="CG937" s="186"/>
      <c r="CH937" s="186"/>
    </row>
    <row r="938" spans="1:86" s="16" customFormat="1" x14ac:dyDescent="0.2">
      <c r="A938" s="21"/>
      <c r="B938" s="19"/>
      <c r="E938" s="21"/>
      <c r="M938" s="186"/>
      <c r="S938" s="18"/>
      <c r="T938" s="17"/>
      <c r="U938" s="18"/>
      <c r="V938" s="30"/>
      <c r="W938" s="30"/>
      <c r="X938" s="18"/>
      <c r="Y938" s="18"/>
      <c r="Z938" s="18"/>
      <c r="AA938" s="186"/>
      <c r="AB938" s="186"/>
      <c r="AC938" s="295"/>
      <c r="AD938" s="186"/>
      <c r="AE938" s="18"/>
      <c r="AF938" s="18"/>
      <c r="AG938" s="41"/>
      <c r="AH938" s="13"/>
      <c r="AM938" s="21"/>
      <c r="AN938" s="295"/>
      <c r="AV938" s="22"/>
      <c r="AW938" s="21"/>
      <c r="AX938" s="21"/>
      <c r="BB938" s="186"/>
      <c r="BC938" s="186"/>
      <c r="BD938" s="186"/>
      <c r="BE938" s="186"/>
      <c r="BI938" s="21"/>
      <c r="BR938" s="186"/>
      <c r="BS938" s="186"/>
      <c r="BT938" s="186"/>
      <c r="BU938" s="186"/>
      <c r="BV938" s="21"/>
      <c r="BW938" s="23"/>
      <c r="BX938" s="21"/>
      <c r="BY938" s="44"/>
      <c r="BZ938" s="23"/>
      <c r="CE938" s="186"/>
      <c r="CF938" s="186"/>
      <c r="CG938" s="186"/>
      <c r="CH938" s="186"/>
    </row>
    <row r="939" spans="1:86" s="16" customFormat="1" x14ac:dyDescent="0.2">
      <c r="A939" s="21"/>
      <c r="B939" s="19"/>
      <c r="E939" s="21"/>
      <c r="M939" s="186"/>
      <c r="S939" s="18"/>
      <c r="T939" s="17"/>
      <c r="U939" s="18"/>
      <c r="V939" s="30"/>
      <c r="W939" s="30"/>
      <c r="X939" s="18"/>
      <c r="Y939" s="18"/>
      <c r="Z939" s="18"/>
      <c r="AA939" s="186"/>
      <c r="AB939" s="186"/>
      <c r="AC939" s="295"/>
      <c r="AD939" s="186"/>
      <c r="AE939" s="18"/>
      <c r="AF939" s="18"/>
      <c r="AG939" s="41"/>
      <c r="AH939" s="13"/>
      <c r="AM939" s="21"/>
      <c r="AN939" s="295"/>
      <c r="AV939" s="22"/>
      <c r="AW939" s="21"/>
      <c r="AX939" s="21"/>
      <c r="BB939" s="186"/>
      <c r="BC939" s="186"/>
      <c r="BD939" s="186"/>
      <c r="BE939" s="186"/>
      <c r="BI939" s="21"/>
      <c r="BR939" s="186"/>
      <c r="BS939" s="186"/>
      <c r="BT939" s="186"/>
      <c r="BU939" s="186"/>
      <c r="BV939" s="21"/>
      <c r="BW939" s="23"/>
      <c r="BX939" s="21"/>
      <c r="BY939" s="44"/>
      <c r="BZ939" s="23"/>
      <c r="CE939" s="186"/>
      <c r="CF939" s="186"/>
      <c r="CG939" s="186"/>
      <c r="CH939" s="186"/>
    </row>
    <row r="940" spans="1:86" s="16" customFormat="1" x14ac:dyDescent="0.2">
      <c r="A940" s="21"/>
      <c r="B940" s="19"/>
      <c r="E940" s="21"/>
      <c r="M940" s="186"/>
      <c r="S940" s="18"/>
      <c r="T940" s="17"/>
      <c r="U940" s="18"/>
      <c r="V940" s="30"/>
      <c r="W940" s="30"/>
      <c r="X940" s="18"/>
      <c r="Y940" s="18"/>
      <c r="Z940" s="18"/>
      <c r="AA940" s="186"/>
      <c r="AB940" s="186"/>
      <c r="AC940" s="295"/>
      <c r="AD940" s="186"/>
      <c r="AE940" s="18"/>
      <c r="AF940" s="18"/>
      <c r="AG940" s="41"/>
      <c r="AH940" s="13"/>
      <c r="AM940" s="21"/>
      <c r="AN940" s="295"/>
      <c r="AV940" s="22"/>
      <c r="AW940" s="21"/>
      <c r="AX940" s="21"/>
      <c r="BB940" s="186"/>
      <c r="BC940" s="186"/>
      <c r="BD940" s="186"/>
      <c r="BE940" s="186"/>
      <c r="BI940" s="21"/>
      <c r="BR940" s="186"/>
      <c r="BS940" s="186"/>
      <c r="BT940" s="186"/>
      <c r="BU940" s="186"/>
      <c r="BV940" s="21"/>
      <c r="BW940" s="23"/>
      <c r="BX940" s="21"/>
      <c r="BY940" s="44"/>
      <c r="BZ940" s="23"/>
      <c r="CE940" s="186"/>
      <c r="CF940" s="186"/>
      <c r="CG940" s="186"/>
      <c r="CH940" s="186"/>
    </row>
    <row r="941" spans="1:86" s="16" customFormat="1" x14ac:dyDescent="0.2">
      <c r="A941" s="21"/>
      <c r="B941" s="19"/>
      <c r="E941" s="21"/>
      <c r="M941" s="186"/>
      <c r="S941" s="18"/>
      <c r="T941" s="17"/>
      <c r="U941" s="18"/>
      <c r="V941" s="30"/>
      <c r="W941" s="30"/>
      <c r="X941" s="18"/>
      <c r="Y941" s="18"/>
      <c r="Z941" s="18"/>
      <c r="AA941" s="186"/>
      <c r="AB941" s="186"/>
      <c r="AC941" s="295"/>
      <c r="AD941" s="186"/>
      <c r="AE941" s="18"/>
      <c r="AF941" s="18"/>
      <c r="AG941" s="41"/>
      <c r="AH941" s="13"/>
      <c r="AM941" s="21"/>
      <c r="AN941" s="295"/>
      <c r="AV941" s="22"/>
      <c r="AW941" s="21"/>
      <c r="AX941" s="21"/>
      <c r="BB941" s="186"/>
      <c r="BC941" s="186"/>
      <c r="BD941" s="186"/>
      <c r="BE941" s="186"/>
      <c r="BI941" s="21"/>
      <c r="BR941" s="186"/>
      <c r="BS941" s="186"/>
      <c r="BT941" s="186"/>
      <c r="BU941" s="186"/>
      <c r="BV941" s="21"/>
      <c r="BW941" s="23"/>
      <c r="BX941" s="21"/>
      <c r="BY941" s="44"/>
      <c r="BZ941" s="23"/>
      <c r="CE941" s="186"/>
      <c r="CF941" s="186"/>
      <c r="CG941" s="186"/>
      <c r="CH941" s="186"/>
    </row>
    <row r="942" spans="1:86" s="16" customFormat="1" x14ac:dyDescent="0.2">
      <c r="A942" s="21"/>
      <c r="B942" s="19"/>
      <c r="E942" s="21"/>
      <c r="M942" s="186"/>
      <c r="S942" s="18"/>
      <c r="T942" s="17"/>
      <c r="U942" s="18"/>
      <c r="V942" s="30"/>
      <c r="W942" s="30"/>
      <c r="X942" s="18"/>
      <c r="Y942" s="18"/>
      <c r="Z942" s="18"/>
      <c r="AA942" s="186"/>
      <c r="AB942" s="186"/>
      <c r="AC942" s="295"/>
      <c r="AD942" s="186"/>
      <c r="AE942" s="18"/>
      <c r="AF942" s="18"/>
      <c r="AG942" s="41"/>
      <c r="AH942" s="13"/>
      <c r="AM942" s="21"/>
      <c r="AN942" s="295"/>
      <c r="AV942" s="22"/>
      <c r="AW942" s="21"/>
      <c r="AX942" s="21"/>
      <c r="BB942" s="186"/>
      <c r="BC942" s="186"/>
      <c r="BD942" s="186"/>
      <c r="BE942" s="186"/>
      <c r="BI942" s="21"/>
      <c r="BR942" s="186"/>
      <c r="BS942" s="186"/>
      <c r="BT942" s="186"/>
      <c r="BU942" s="186"/>
      <c r="BV942" s="21"/>
      <c r="BW942" s="23"/>
      <c r="BX942" s="21"/>
      <c r="BY942" s="44"/>
      <c r="BZ942" s="23"/>
      <c r="CE942" s="186"/>
      <c r="CF942" s="186"/>
      <c r="CG942" s="186"/>
      <c r="CH942" s="186"/>
    </row>
    <row r="943" spans="1:86" s="16" customFormat="1" x14ac:dyDescent="0.2">
      <c r="A943" s="21"/>
      <c r="B943" s="19"/>
      <c r="E943" s="21"/>
      <c r="M943" s="186"/>
      <c r="S943" s="18"/>
      <c r="T943" s="17"/>
      <c r="U943" s="18"/>
      <c r="V943" s="30"/>
      <c r="W943" s="30"/>
      <c r="X943" s="18"/>
      <c r="Y943" s="18"/>
      <c r="Z943" s="18"/>
      <c r="AA943" s="186"/>
      <c r="AB943" s="186"/>
      <c r="AC943" s="295"/>
      <c r="AD943" s="186"/>
      <c r="AE943" s="18"/>
      <c r="AF943" s="18"/>
      <c r="AG943" s="41"/>
      <c r="AH943" s="13"/>
      <c r="AM943" s="21"/>
      <c r="AN943" s="295"/>
      <c r="AV943" s="22"/>
      <c r="AW943" s="21"/>
      <c r="AX943" s="21"/>
      <c r="BB943" s="186"/>
      <c r="BC943" s="186"/>
      <c r="BD943" s="186"/>
      <c r="BE943" s="186"/>
      <c r="BI943" s="21"/>
      <c r="BR943" s="186"/>
      <c r="BS943" s="186"/>
      <c r="BT943" s="186"/>
      <c r="BU943" s="186"/>
      <c r="BV943" s="21"/>
      <c r="BW943" s="23"/>
      <c r="BX943" s="21"/>
      <c r="BY943" s="44"/>
      <c r="BZ943" s="23"/>
      <c r="CE943" s="186"/>
      <c r="CF943" s="186"/>
      <c r="CG943" s="186"/>
      <c r="CH943" s="186"/>
    </row>
    <row r="944" spans="1:86" s="16" customFormat="1" x14ac:dyDescent="0.2">
      <c r="A944" s="21"/>
      <c r="B944" s="19"/>
      <c r="E944" s="21"/>
      <c r="M944" s="186"/>
      <c r="S944" s="18"/>
      <c r="T944" s="17"/>
      <c r="U944" s="18"/>
      <c r="V944" s="30"/>
      <c r="W944" s="30"/>
      <c r="X944" s="18"/>
      <c r="Y944" s="18"/>
      <c r="Z944" s="18"/>
      <c r="AA944" s="186"/>
      <c r="AB944" s="186"/>
      <c r="AC944" s="295"/>
      <c r="AD944" s="186"/>
      <c r="AE944" s="18"/>
      <c r="AF944" s="18"/>
      <c r="AG944" s="41"/>
      <c r="AH944" s="13"/>
      <c r="AM944" s="21"/>
      <c r="AN944" s="295"/>
      <c r="AV944" s="22"/>
      <c r="AW944" s="21"/>
      <c r="AX944" s="21"/>
      <c r="BB944" s="186"/>
      <c r="BC944" s="186"/>
      <c r="BD944" s="186"/>
      <c r="BE944" s="186"/>
      <c r="BI944" s="21"/>
      <c r="BR944" s="186"/>
      <c r="BS944" s="186"/>
      <c r="BT944" s="186"/>
      <c r="BU944" s="186"/>
      <c r="BV944" s="21"/>
      <c r="BW944" s="23"/>
      <c r="BX944" s="21"/>
      <c r="BY944" s="44"/>
      <c r="BZ944" s="23"/>
      <c r="CE944" s="186"/>
      <c r="CF944" s="186"/>
      <c r="CG944" s="186"/>
      <c r="CH944" s="186"/>
    </row>
    <row r="945" spans="1:86" s="16" customFormat="1" x14ac:dyDescent="0.2">
      <c r="A945" s="21"/>
      <c r="B945" s="19"/>
      <c r="E945" s="21"/>
      <c r="M945" s="186"/>
      <c r="S945" s="18"/>
      <c r="T945" s="17"/>
      <c r="U945" s="18"/>
      <c r="V945" s="30"/>
      <c r="W945" s="30"/>
      <c r="X945" s="18"/>
      <c r="Y945" s="18"/>
      <c r="Z945" s="18"/>
      <c r="AA945" s="186"/>
      <c r="AB945" s="186"/>
      <c r="AC945" s="295"/>
      <c r="AD945" s="186"/>
      <c r="AE945" s="18"/>
      <c r="AF945" s="18"/>
      <c r="AG945" s="41"/>
      <c r="AH945" s="13"/>
      <c r="AM945" s="21"/>
      <c r="AN945" s="295"/>
      <c r="AV945" s="22"/>
      <c r="AW945" s="21"/>
      <c r="AX945" s="21"/>
      <c r="BB945" s="186"/>
      <c r="BC945" s="186"/>
      <c r="BD945" s="186"/>
      <c r="BE945" s="186"/>
      <c r="BI945" s="21"/>
      <c r="BR945" s="186"/>
      <c r="BS945" s="186"/>
      <c r="BT945" s="186"/>
      <c r="BU945" s="186"/>
      <c r="BV945" s="21"/>
      <c r="BW945" s="23"/>
      <c r="BX945" s="21"/>
      <c r="BY945" s="44"/>
      <c r="BZ945" s="23"/>
      <c r="CE945" s="186"/>
      <c r="CF945" s="186"/>
      <c r="CG945" s="186"/>
      <c r="CH945" s="186"/>
    </row>
    <row r="946" spans="1:86" s="16" customFormat="1" x14ac:dyDescent="0.2">
      <c r="A946" s="21"/>
      <c r="B946" s="19"/>
      <c r="E946" s="21"/>
      <c r="M946" s="186"/>
      <c r="S946" s="18"/>
      <c r="T946" s="17"/>
      <c r="U946" s="18"/>
      <c r="V946" s="30"/>
      <c r="W946" s="30"/>
      <c r="X946" s="18"/>
      <c r="Y946" s="18"/>
      <c r="Z946" s="18"/>
      <c r="AA946" s="186"/>
      <c r="AB946" s="186"/>
      <c r="AC946" s="295"/>
      <c r="AD946" s="186"/>
      <c r="AE946" s="18"/>
      <c r="AF946" s="18"/>
      <c r="AG946" s="41"/>
      <c r="AH946" s="13"/>
      <c r="AM946" s="21"/>
      <c r="AN946" s="295"/>
      <c r="AV946" s="22"/>
      <c r="AW946" s="21"/>
      <c r="AX946" s="21"/>
      <c r="BB946" s="186"/>
      <c r="BC946" s="186"/>
      <c r="BD946" s="186"/>
      <c r="BE946" s="186"/>
      <c r="BI946" s="21"/>
      <c r="BR946" s="186"/>
      <c r="BS946" s="186"/>
      <c r="BT946" s="186"/>
      <c r="BU946" s="186"/>
      <c r="BV946" s="21"/>
      <c r="BW946" s="23"/>
      <c r="BX946" s="21"/>
      <c r="BY946" s="44"/>
      <c r="BZ946" s="23"/>
      <c r="CE946" s="186"/>
      <c r="CF946" s="186"/>
      <c r="CG946" s="186"/>
      <c r="CH946" s="186"/>
    </row>
    <row r="947" spans="1:86" s="16" customFormat="1" x14ac:dyDescent="0.2">
      <c r="A947" s="21"/>
      <c r="B947" s="19"/>
      <c r="E947" s="21"/>
      <c r="M947" s="186"/>
      <c r="S947" s="18"/>
      <c r="T947" s="17"/>
      <c r="U947" s="18"/>
      <c r="V947" s="30"/>
      <c r="W947" s="30"/>
      <c r="X947" s="18"/>
      <c r="Y947" s="18"/>
      <c r="Z947" s="18"/>
      <c r="AA947" s="186"/>
      <c r="AB947" s="186"/>
      <c r="AC947" s="295"/>
      <c r="AD947" s="186"/>
      <c r="AE947" s="18"/>
      <c r="AF947" s="18"/>
      <c r="AG947" s="41"/>
      <c r="AH947" s="13"/>
      <c r="AM947" s="21"/>
      <c r="AN947" s="295"/>
      <c r="AV947" s="22"/>
      <c r="AW947" s="21"/>
      <c r="AX947" s="21"/>
      <c r="BB947" s="186"/>
      <c r="BC947" s="186"/>
      <c r="BD947" s="186"/>
      <c r="BE947" s="186"/>
      <c r="BI947" s="21"/>
      <c r="BR947" s="186"/>
      <c r="BS947" s="186"/>
      <c r="BT947" s="186"/>
      <c r="BU947" s="186"/>
      <c r="BV947" s="21"/>
      <c r="BW947" s="23"/>
      <c r="BX947" s="21"/>
      <c r="BY947" s="44"/>
      <c r="BZ947" s="23"/>
      <c r="CE947" s="186"/>
      <c r="CF947" s="186"/>
      <c r="CG947" s="186"/>
      <c r="CH947" s="186"/>
    </row>
    <row r="948" spans="1:86" s="16" customFormat="1" x14ac:dyDescent="0.2">
      <c r="A948" s="21"/>
      <c r="B948" s="19"/>
      <c r="E948" s="21"/>
      <c r="M948" s="186"/>
      <c r="S948" s="18"/>
      <c r="T948" s="17"/>
      <c r="U948" s="18"/>
      <c r="V948" s="30"/>
      <c r="W948" s="30"/>
      <c r="X948" s="18"/>
      <c r="Y948" s="18"/>
      <c r="Z948" s="18"/>
      <c r="AA948" s="186"/>
      <c r="AB948" s="186"/>
      <c r="AC948" s="295"/>
      <c r="AD948" s="186"/>
      <c r="AE948" s="18"/>
      <c r="AF948" s="18"/>
      <c r="AG948" s="41"/>
      <c r="AH948" s="13"/>
      <c r="AM948" s="21"/>
      <c r="AN948" s="295"/>
      <c r="AV948" s="22"/>
      <c r="AW948" s="21"/>
      <c r="AX948" s="21"/>
      <c r="BB948" s="186"/>
      <c r="BC948" s="186"/>
      <c r="BD948" s="186"/>
      <c r="BE948" s="186"/>
      <c r="BI948" s="21"/>
      <c r="BR948" s="186"/>
      <c r="BS948" s="186"/>
      <c r="BT948" s="186"/>
      <c r="BU948" s="186"/>
      <c r="BV948" s="21"/>
      <c r="BW948" s="23"/>
      <c r="BX948" s="21"/>
      <c r="BY948" s="44"/>
      <c r="BZ948" s="23"/>
      <c r="CE948" s="186"/>
      <c r="CF948" s="186"/>
      <c r="CG948" s="186"/>
      <c r="CH948" s="186"/>
    </row>
    <row r="949" spans="1:86" s="16" customFormat="1" x14ac:dyDescent="0.2">
      <c r="A949" s="21"/>
      <c r="B949" s="19"/>
      <c r="E949" s="21"/>
      <c r="M949" s="186"/>
      <c r="S949" s="18"/>
      <c r="T949" s="17"/>
      <c r="U949" s="18"/>
      <c r="V949" s="30"/>
      <c r="W949" s="30"/>
      <c r="X949" s="18"/>
      <c r="Y949" s="18"/>
      <c r="Z949" s="18"/>
      <c r="AA949" s="186"/>
      <c r="AB949" s="186"/>
      <c r="AC949" s="295"/>
      <c r="AD949" s="186"/>
      <c r="AE949" s="18"/>
      <c r="AF949" s="18"/>
      <c r="AG949" s="41"/>
      <c r="AH949" s="13"/>
      <c r="AM949" s="21"/>
      <c r="AN949" s="295"/>
      <c r="AV949" s="22"/>
      <c r="AW949" s="21"/>
      <c r="AX949" s="21"/>
      <c r="BB949" s="186"/>
      <c r="BC949" s="186"/>
      <c r="BD949" s="186"/>
      <c r="BE949" s="186"/>
      <c r="BI949" s="21"/>
      <c r="BR949" s="186"/>
      <c r="BS949" s="186"/>
      <c r="BT949" s="186"/>
      <c r="BU949" s="186"/>
      <c r="BV949" s="21"/>
      <c r="BW949" s="23"/>
      <c r="BX949" s="21"/>
      <c r="BY949" s="44"/>
      <c r="BZ949" s="23"/>
      <c r="CE949" s="186"/>
      <c r="CF949" s="186"/>
      <c r="CG949" s="186"/>
      <c r="CH949" s="186"/>
    </row>
    <row r="950" spans="1:86" s="16" customFormat="1" x14ac:dyDescent="0.2">
      <c r="A950" s="21"/>
      <c r="B950" s="19"/>
      <c r="E950" s="21"/>
      <c r="M950" s="186"/>
      <c r="S950" s="18"/>
      <c r="T950" s="17"/>
      <c r="U950" s="18"/>
      <c r="V950" s="30"/>
      <c r="W950" s="30"/>
      <c r="X950" s="18"/>
      <c r="Y950" s="18"/>
      <c r="Z950" s="18"/>
      <c r="AA950" s="186"/>
      <c r="AB950" s="186"/>
      <c r="AC950" s="295"/>
      <c r="AD950" s="186"/>
      <c r="AE950" s="18"/>
      <c r="AF950" s="18"/>
      <c r="AG950" s="41"/>
      <c r="AH950" s="13"/>
      <c r="AM950" s="21"/>
      <c r="AN950" s="295"/>
      <c r="AV950" s="22"/>
      <c r="AW950" s="21"/>
      <c r="AX950" s="21"/>
      <c r="BB950" s="186"/>
      <c r="BC950" s="186"/>
      <c r="BD950" s="186"/>
      <c r="BE950" s="186"/>
      <c r="BI950" s="21"/>
      <c r="BR950" s="186"/>
      <c r="BS950" s="186"/>
      <c r="BT950" s="186"/>
      <c r="BU950" s="186"/>
      <c r="BV950" s="21"/>
      <c r="BW950" s="23"/>
      <c r="BX950" s="21"/>
      <c r="BY950" s="44"/>
      <c r="BZ950" s="23"/>
      <c r="CE950" s="186"/>
      <c r="CF950" s="186"/>
      <c r="CG950" s="186"/>
      <c r="CH950" s="186"/>
    </row>
    <row r="951" spans="1:86" s="16" customFormat="1" x14ac:dyDescent="0.2">
      <c r="A951" s="21"/>
      <c r="B951" s="19"/>
      <c r="E951" s="21"/>
      <c r="M951" s="186"/>
      <c r="S951" s="18"/>
      <c r="T951" s="17"/>
      <c r="U951" s="18"/>
      <c r="V951" s="30"/>
      <c r="W951" s="30"/>
      <c r="X951" s="18"/>
      <c r="Y951" s="18"/>
      <c r="Z951" s="18"/>
      <c r="AA951" s="186"/>
      <c r="AB951" s="186"/>
      <c r="AC951" s="295"/>
      <c r="AD951" s="186"/>
      <c r="AE951" s="18"/>
      <c r="AF951" s="18"/>
      <c r="AG951" s="41"/>
      <c r="AH951" s="13"/>
      <c r="AM951" s="21"/>
      <c r="AN951" s="295"/>
      <c r="AV951" s="22"/>
      <c r="AW951" s="21"/>
      <c r="AX951" s="21"/>
      <c r="BB951" s="186"/>
      <c r="BC951" s="186"/>
      <c r="BD951" s="186"/>
      <c r="BE951" s="186"/>
      <c r="BI951" s="21"/>
      <c r="BR951" s="186"/>
      <c r="BS951" s="186"/>
      <c r="BT951" s="186"/>
      <c r="BU951" s="186"/>
      <c r="BV951" s="21"/>
      <c r="BW951" s="23"/>
      <c r="BX951" s="21"/>
      <c r="BY951" s="44"/>
      <c r="BZ951" s="23"/>
      <c r="CE951" s="186"/>
      <c r="CF951" s="186"/>
      <c r="CG951" s="186"/>
      <c r="CH951" s="186"/>
    </row>
    <row r="952" spans="1:86" s="16" customFormat="1" x14ac:dyDescent="0.2">
      <c r="A952" s="21"/>
      <c r="B952" s="19"/>
      <c r="E952" s="21"/>
      <c r="M952" s="186"/>
      <c r="S952" s="18"/>
      <c r="T952" s="17"/>
      <c r="U952" s="18"/>
      <c r="V952" s="30"/>
      <c r="W952" s="30"/>
      <c r="X952" s="18"/>
      <c r="Y952" s="18"/>
      <c r="Z952" s="18"/>
      <c r="AA952" s="186"/>
      <c r="AB952" s="186"/>
      <c r="AC952" s="295"/>
      <c r="AD952" s="186"/>
      <c r="AE952" s="18"/>
      <c r="AF952" s="18"/>
      <c r="AG952" s="41"/>
      <c r="AH952" s="13"/>
      <c r="AM952" s="21"/>
      <c r="AN952" s="295"/>
      <c r="AV952" s="22"/>
      <c r="AW952" s="21"/>
      <c r="AX952" s="21"/>
      <c r="BB952" s="186"/>
      <c r="BC952" s="186"/>
      <c r="BD952" s="186"/>
      <c r="BE952" s="186"/>
      <c r="BI952" s="21"/>
      <c r="BR952" s="186"/>
      <c r="BS952" s="186"/>
      <c r="BT952" s="186"/>
      <c r="BU952" s="186"/>
      <c r="BV952" s="21"/>
      <c r="BW952" s="23"/>
      <c r="BX952" s="21"/>
      <c r="BY952" s="44"/>
      <c r="BZ952" s="23"/>
      <c r="CE952" s="186"/>
      <c r="CF952" s="186"/>
      <c r="CG952" s="186"/>
      <c r="CH952" s="186"/>
    </row>
    <row r="953" spans="1:86" s="16" customFormat="1" x14ac:dyDescent="0.2">
      <c r="A953" s="21"/>
      <c r="B953" s="19"/>
      <c r="E953" s="21"/>
      <c r="M953" s="186"/>
      <c r="S953" s="18"/>
      <c r="T953" s="17"/>
      <c r="U953" s="18"/>
      <c r="V953" s="30"/>
      <c r="W953" s="30"/>
      <c r="X953" s="18"/>
      <c r="Y953" s="18"/>
      <c r="Z953" s="18"/>
      <c r="AA953" s="186"/>
      <c r="AB953" s="186"/>
      <c r="AC953" s="295"/>
      <c r="AD953" s="186"/>
      <c r="AE953" s="18"/>
      <c r="AF953" s="18"/>
      <c r="AG953" s="41"/>
      <c r="AH953" s="13"/>
      <c r="AM953" s="21"/>
      <c r="AN953" s="295"/>
      <c r="AV953" s="22"/>
      <c r="AW953" s="21"/>
      <c r="AX953" s="21"/>
      <c r="BB953" s="186"/>
      <c r="BC953" s="186"/>
      <c r="BD953" s="186"/>
      <c r="BE953" s="186"/>
      <c r="BI953" s="21"/>
      <c r="BR953" s="186"/>
      <c r="BS953" s="186"/>
      <c r="BT953" s="186"/>
      <c r="BU953" s="186"/>
      <c r="BV953" s="21"/>
      <c r="BW953" s="23"/>
      <c r="BX953" s="21"/>
      <c r="BY953" s="44"/>
      <c r="BZ953" s="23"/>
      <c r="CE953" s="186"/>
      <c r="CF953" s="186"/>
      <c r="CG953" s="186"/>
      <c r="CH953" s="186"/>
    </row>
    <row r="954" spans="1:86" s="16" customFormat="1" x14ac:dyDescent="0.2">
      <c r="A954" s="21"/>
      <c r="B954" s="19"/>
      <c r="E954" s="21"/>
      <c r="M954" s="186"/>
      <c r="S954" s="18"/>
      <c r="T954" s="17"/>
      <c r="U954" s="18"/>
      <c r="V954" s="30"/>
      <c r="W954" s="30"/>
      <c r="X954" s="18"/>
      <c r="Y954" s="18"/>
      <c r="Z954" s="18"/>
      <c r="AA954" s="186"/>
      <c r="AB954" s="186"/>
      <c r="AC954" s="295"/>
      <c r="AD954" s="186"/>
      <c r="AE954" s="18"/>
      <c r="AF954" s="18"/>
      <c r="AG954" s="41"/>
      <c r="AH954" s="13"/>
      <c r="AM954" s="21"/>
      <c r="AN954" s="295"/>
      <c r="AV954" s="22"/>
      <c r="AW954" s="21"/>
      <c r="AX954" s="21"/>
      <c r="BB954" s="186"/>
      <c r="BC954" s="186"/>
      <c r="BD954" s="186"/>
      <c r="BE954" s="186"/>
      <c r="BI954" s="21"/>
      <c r="BR954" s="186"/>
      <c r="BS954" s="186"/>
      <c r="BT954" s="186"/>
      <c r="BU954" s="186"/>
      <c r="BV954" s="21"/>
      <c r="BW954" s="23"/>
      <c r="BX954" s="21"/>
      <c r="BY954" s="44"/>
      <c r="BZ954" s="23"/>
      <c r="CE954" s="186"/>
      <c r="CF954" s="186"/>
      <c r="CG954" s="186"/>
      <c r="CH954" s="186"/>
    </row>
    <row r="955" spans="1:86" s="16" customFormat="1" x14ac:dyDescent="0.2">
      <c r="A955" s="21"/>
      <c r="B955" s="19"/>
      <c r="E955" s="21"/>
      <c r="M955" s="186"/>
      <c r="S955" s="18"/>
      <c r="T955" s="17"/>
      <c r="U955" s="18"/>
      <c r="V955" s="30"/>
      <c r="W955" s="30"/>
      <c r="X955" s="18"/>
      <c r="Y955" s="18"/>
      <c r="Z955" s="18"/>
      <c r="AA955" s="186"/>
      <c r="AB955" s="186"/>
      <c r="AC955" s="295"/>
      <c r="AD955" s="186"/>
      <c r="AE955" s="18"/>
      <c r="AF955" s="18"/>
      <c r="AG955" s="41"/>
      <c r="AH955" s="13"/>
      <c r="AM955" s="21"/>
      <c r="AN955" s="295"/>
      <c r="AV955" s="22"/>
      <c r="AW955" s="21"/>
      <c r="AX955" s="21"/>
      <c r="BB955" s="186"/>
      <c r="BC955" s="186"/>
      <c r="BD955" s="186"/>
      <c r="BE955" s="186"/>
      <c r="BI955" s="21"/>
      <c r="BR955" s="186"/>
      <c r="BS955" s="186"/>
      <c r="BT955" s="186"/>
      <c r="BU955" s="186"/>
      <c r="BV955" s="21"/>
      <c r="BW955" s="23"/>
      <c r="BX955" s="21"/>
      <c r="BY955" s="44"/>
      <c r="BZ955" s="23"/>
      <c r="CE955" s="186"/>
      <c r="CF955" s="186"/>
      <c r="CG955" s="186"/>
      <c r="CH955" s="186"/>
    </row>
    <row r="956" spans="1:86" s="16" customFormat="1" x14ac:dyDescent="0.2">
      <c r="A956" s="21"/>
      <c r="B956" s="19"/>
      <c r="E956" s="21"/>
      <c r="M956" s="186"/>
      <c r="S956" s="18"/>
      <c r="T956" s="17"/>
      <c r="U956" s="18"/>
      <c r="V956" s="30"/>
      <c r="W956" s="30"/>
      <c r="X956" s="18"/>
      <c r="Y956" s="18"/>
      <c r="Z956" s="18"/>
      <c r="AA956" s="186"/>
      <c r="AB956" s="186"/>
      <c r="AC956" s="295"/>
      <c r="AD956" s="186"/>
      <c r="AE956" s="18"/>
      <c r="AF956" s="18"/>
      <c r="AG956" s="41"/>
      <c r="AH956" s="13"/>
      <c r="AM956" s="21"/>
      <c r="AN956" s="295"/>
      <c r="AV956" s="22"/>
      <c r="AW956" s="21"/>
      <c r="AX956" s="21"/>
      <c r="BB956" s="186"/>
      <c r="BC956" s="186"/>
      <c r="BD956" s="186"/>
      <c r="BE956" s="186"/>
      <c r="BI956" s="21"/>
      <c r="BR956" s="186"/>
      <c r="BS956" s="186"/>
      <c r="BT956" s="186"/>
      <c r="BU956" s="186"/>
      <c r="BV956" s="21"/>
      <c r="BW956" s="23"/>
      <c r="BX956" s="21"/>
      <c r="BY956" s="44"/>
      <c r="BZ956" s="23"/>
      <c r="CE956" s="186"/>
      <c r="CF956" s="186"/>
      <c r="CG956" s="186"/>
      <c r="CH956" s="186"/>
    </row>
    <row r="957" spans="1:86" s="16" customFormat="1" x14ac:dyDescent="0.2">
      <c r="A957" s="21"/>
      <c r="B957" s="19"/>
      <c r="E957" s="21"/>
      <c r="M957" s="186"/>
      <c r="S957" s="18"/>
      <c r="T957" s="17"/>
      <c r="U957" s="18"/>
      <c r="V957" s="30"/>
      <c r="W957" s="30"/>
      <c r="X957" s="18"/>
      <c r="Y957" s="18"/>
      <c r="Z957" s="18"/>
      <c r="AA957" s="186"/>
      <c r="AB957" s="186"/>
      <c r="AC957" s="295"/>
      <c r="AD957" s="186"/>
      <c r="AE957" s="18"/>
      <c r="AF957" s="18"/>
      <c r="AG957" s="41"/>
      <c r="AH957" s="13"/>
      <c r="AM957" s="21"/>
      <c r="AN957" s="295"/>
      <c r="AV957" s="22"/>
      <c r="AW957" s="21"/>
      <c r="AX957" s="21"/>
      <c r="BB957" s="186"/>
      <c r="BC957" s="186"/>
      <c r="BD957" s="186"/>
      <c r="BE957" s="186"/>
      <c r="BI957" s="21"/>
      <c r="BR957" s="186"/>
      <c r="BS957" s="186"/>
      <c r="BT957" s="186"/>
      <c r="BU957" s="186"/>
      <c r="BV957" s="21"/>
      <c r="BW957" s="23"/>
      <c r="BX957" s="21"/>
      <c r="BY957" s="44"/>
      <c r="BZ957" s="23"/>
      <c r="CE957" s="186"/>
      <c r="CF957" s="186"/>
      <c r="CG957" s="186"/>
      <c r="CH957" s="186"/>
    </row>
    <row r="958" spans="1:86" s="16" customFormat="1" x14ac:dyDescent="0.2">
      <c r="A958" s="21"/>
      <c r="B958" s="19"/>
      <c r="E958" s="21"/>
      <c r="M958" s="186"/>
      <c r="S958" s="18"/>
      <c r="T958" s="17"/>
      <c r="U958" s="18"/>
      <c r="V958" s="30"/>
      <c r="W958" s="30"/>
      <c r="X958" s="18"/>
      <c r="Y958" s="18"/>
      <c r="Z958" s="18"/>
      <c r="AA958" s="186"/>
      <c r="AB958" s="186"/>
      <c r="AC958" s="295"/>
      <c r="AD958" s="186"/>
      <c r="AE958" s="18"/>
      <c r="AF958" s="18"/>
      <c r="AG958" s="41"/>
      <c r="AH958" s="13"/>
      <c r="AM958" s="21"/>
      <c r="AN958" s="295"/>
      <c r="AV958" s="22"/>
      <c r="AW958" s="21"/>
      <c r="AX958" s="21"/>
      <c r="BB958" s="186"/>
      <c r="BC958" s="186"/>
      <c r="BD958" s="186"/>
      <c r="BE958" s="186"/>
      <c r="BI958" s="21"/>
      <c r="BR958" s="186"/>
      <c r="BS958" s="186"/>
      <c r="BT958" s="186"/>
      <c r="BU958" s="186"/>
      <c r="BV958" s="21"/>
      <c r="BW958" s="23"/>
      <c r="BX958" s="21"/>
      <c r="BY958" s="44"/>
      <c r="BZ958" s="23"/>
      <c r="CE958" s="186"/>
      <c r="CF958" s="186"/>
      <c r="CG958" s="186"/>
      <c r="CH958" s="186"/>
    </row>
    <row r="959" spans="1:86" s="16" customFormat="1" x14ac:dyDescent="0.2">
      <c r="A959" s="21"/>
      <c r="B959" s="19"/>
      <c r="E959" s="21"/>
      <c r="M959" s="186"/>
      <c r="S959" s="18"/>
      <c r="T959" s="17"/>
      <c r="U959" s="18"/>
      <c r="V959" s="30"/>
      <c r="W959" s="30"/>
      <c r="X959" s="18"/>
      <c r="Y959" s="18"/>
      <c r="Z959" s="18"/>
      <c r="AA959" s="186"/>
      <c r="AB959" s="186"/>
      <c r="AC959" s="295"/>
      <c r="AD959" s="186"/>
      <c r="AE959" s="18"/>
      <c r="AF959" s="18"/>
      <c r="AG959" s="41"/>
      <c r="AH959" s="13"/>
      <c r="AM959" s="21"/>
      <c r="AN959" s="295"/>
      <c r="AV959" s="22"/>
      <c r="AW959" s="21"/>
      <c r="AX959" s="21"/>
      <c r="BB959" s="186"/>
      <c r="BC959" s="186"/>
      <c r="BD959" s="186"/>
      <c r="BE959" s="186"/>
      <c r="BI959" s="21"/>
      <c r="BR959" s="186"/>
      <c r="BS959" s="186"/>
      <c r="BT959" s="186"/>
      <c r="BU959" s="186"/>
      <c r="BV959" s="21"/>
      <c r="BW959" s="23"/>
      <c r="BX959" s="21"/>
      <c r="BY959" s="44"/>
      <c r="BZ959" s="23"/>
      <c r="CE959" s="186"/>
      <c r="CF959" s="186"/>
      <c r="CG959" s="186"/>
      <c r="CH959" s="186"/>
    </row>
    <row r="960" spans="1:86" s="16" customFormat="1" x14ac:dyDescent="0.2">
      <c r="A960" s="21"/>
      <c r="B960" s="19"/>
      <c r="E960" s="21"/>
      <c r="M960" s="186"/>
      <c r="S960" s="18"/>
      <c r="T960" s="17"/>
      <c r="U960" s="18"/>
      <c r="V960" s="30"/>
      <c r="W960" s="30"/>
      <c r="X960" s="18"/>
      <c r="Y960" s="18"/>
      <c r="Z960" s="18"/>
      <c r="AA960" s="186"/>
      <c r="AB960" s="186"/>
      <c r="AC960" s="295"/>
      <c r="AD960" s="186"/>
      <c r="AE960" s="18"/>
      <c r="AF960" s="18"/>
      <c r="AG960" s="41"/>
      <c r="AH960" s="13"/>
      <c r="AM960" s="21"/>
      <c r="AN960" s="295"/>
      <c r="AV960" s="22"/>
      <c r="AW960" s="21"/>
      <c r="AX960" s="21"/>
      <c r="BB960" s="186"/>
      <c r="BC960" s="186"/>
      <c r="BD960" s="186"/>
      <c r="BE960" s="186"/>
      <c r="BI960" s="21"/>
      <c r="BR960" s="186"/>
      <c r="BS960" s="186"/>
      <c r="BT960" s="186"/>
      <c r="BU960" s="186"/>
      <c r="BV960" s="21"/>
      <c r="BW960" s="23"/>
      <c r="BX960" s="21"/>
      <c r="BY960" s="44"/>
      <c r="BZ960" s="23"/>
      <c r="CE960" s="186"/>
      <c r="CF960" s="186"/>
      <c r="CG960" s="186"/>
      <c r="CH960" s="186"/>
    </row>
    <row r="961" spans="1:86" s="16" customFormat="1" x14ac:dyDescent="0.2">
      <c r="A961" s="21"/>
      <c r="B961" s="19"/>
      <c r="E961" s="21"/>
      <c r="M961" s="186"/>
      <c r="S961" s="18"/>
      <c r="T961" s="17"/>
      <c r="U961" s="18"/>
      <c r="V961" s="30"/>
      <c r="W961" s="30"/>
      <c r="X961" s="18"/>
      <c r="Y961" s="18"/>
      <c r="Z961" s="18"/>
      <c r="AA961" s="186"/>
      <c r="AB961" s="186"/>
      <c r="AC961" s="295"/>
      <c r="AD961" s="186"/>
      <c r="AE961" s="18"/>
      <c r="AF961" s="18"/>
      <c r="AG961" s="41"/>
      <c r="AH961" s="13"/>
      <c r="AM961" s="21"/>
      <c r="AN961" s="295"/>
      <c r="AV961" s="22"/>
      <c r="AW961" s="21"/>
      <c r="AX961" s="21"/>
      <c r="BB961" s="186"/>
      <c r="BC961" s="186"/>
      <c r="BD961" s="186"/>
      <c r="BE961" s="186"/>
      <c r="BI961" s="21"/>
      <c r="BR961" s="186"/>
      <c r="BS961" s="186"/>
      <c r="BT961" s="186"/>
      <c r="BU961" s="186"/>
      <c r="BV961" s="21"/>
      <c r="BW961" s="23"/>
      <c r="BX961" s="21"/>
      <c r="BY961" s="44"/>
      <c r="BZ961" s="23"/>
      <c r="CE961" s="186"/>
      <c r="CF961" s="186"/>
      <c r="CG961" s="186"/>
      <c r="CH961" s="186"/>
    </row>
    <row r="962" spans="1:86" s="16" customFormat="1" x14ac:dyDescent="0.2">
      <c r="A962" s="21"/>
      <c r="B962" s="19"/>
      <c r="E962" s="21"/>
      <c r="M962" s="186"/>
      <c r="S962" s="18"/>
      <c r="T962" s="17"/>
      <c r="U962" s="18"/>
      <c r="V962" s="30"/>
      <c r="W962" s="30"/>
      <c r="X962" s="18"/>
      <c r="Y962" s="18"/>
      <c r="Z962" s="18"/>
      <c r="AA962" s="186"/>
      <c r="AB962" s="186"/>
      <c r="AC962" s="295"/>
      <c r="AD962" s="186"/>
      <c r="AE962" s="18"/>
      <c r="AF962" s="18"/>
      <c r="AG962" s="41"/>
      <c r="AH962" s="13"/>
      <c r="AM962" s="21"/>
      <c r="AN962" s="295"/>
      <c r="AV962" s="22"/>
      <c r="AW962" s="21"/>
      <c r="AX962" s="21"/>
      <c r="BB962" s="186"/>
      <c r="BC962" s="186"/>
      <c r="BD962" s="186"/>
      <c r="BE962" s="186"/>
      <c r="BI962" s="21"/>
      <c r="BR962" s="186"/>
      <c r="BS962" s="186"/>
      <c r="BT962" s="186"/>
      <c r="BU962" s="186"/>
      <c r="BV962" s="21"/>
      <c r="BW962" s="23"/>
      <c r="BX962" s="21"/>
      <c r="BY962" s="44"/>
      <c r="BZ962" s="23"/>
      <c r="CE962" s="186"/>
      <c r="CF962" s="186"/>
      <c r="CG962" s="186"/>
      <c r="CH962" s="186"/>
    </row>
    <row r="963" spans="1:86" s="16" customFormat="1" x14ac:dyDescent="0.2">
      <c r="A963" s="21"/>
      <c r="B963" s="19"/>
      <c r="E963" s="21"/>
      <c r="M963" s="186"/>
      <c r="S963" s="18"/>
      <c r="T963" s="17"/>
      <c r="U963" s="18"/>
      <c r="V963" s="30"/>
      <c r="W963" s="30"/>
      <c r="X963" s="18"/>
      <c r="Y963" s="18"/>
      <c r="Z963" s="18"/>
      <c r="AA963" s="186"/>
      <c r="AB963" s="186"/>
      <c r="AC963" s="295"/>
      <c r="AD963" s="186"/>
      <c r="AE963" s="18"/>
      <c r="AF963" s="18"/>
      <c r="AG963" s="41"/>
      <c r="AH963" s="13"/>
      <c r="AM963" s="21"/>
      <c r="AN963" s="295"/>
      <c r="AV963" s="22"/>
      <c r="AW963" s="21"/>
      <c r="AX963" s="21"/>
      <c r="BB963" s="186"/>
      <c r="BC963" s="186"/>
      <c r="BD963" s="186"/>
      <c r="BE963" s="186"/>
      <c r="BI963" s="21"/>
      <c r="BR963" s="186"/>
      <c r="BS963" s="186"/>
      <c r="BT963" s="186"/>
      <c r="BU963" s="186"/>
      <c r="BV963" s="21"/>
      <c r="BW963" s="23"/>
      <c r="BX963" s="21"/>
      <c r="BY963" s="44"/>
      <c r="BZ963" s="23"/>
      <c r="CE963" s="186"/>
      <c r="CF963" s="186"/>
      <c r="CG963" s="186"/>
      <c r="CH963" s="186"/>
    </row>
    <row r="964" spans="1:86" s="16" customFormat="1" x14ac:dyDescent="0.2">
      <c r="A964" s="21"/>
      <c r="B964" s="19"/>
      <c r="E964" s="21"/>
      <c r="M964" s="186"/>
      <c r="S964" s="18"/>
      <c r="T964" s="17"/>
      <c r="U964" s="18"/>
      <c r="V964" s="30"/>
      <c r="W964" s="30"/>
      <c r="X964" s="18"/>
      <c r="Y964" s="18"/>
      <c r="Z964" s="18"/>
      <c r="AA964" s="186"/>
      <c r="AB964" s="186"/>
      <c r="AC964" s="295"/>
      <c r="AD964" s="186"/>
      <c r="AE964" s="18"/>
      <c r="AF964" s="18"/>
      <c r="AG964" s="41"/>
      <c r="AH964" s="13"/>
      <c r="AM964" s="21"/>
      <c r="AN964" s="295"/>
      <c r="AV964" s="22"/>
      <c r="AW964" s="21"/>
      <c r="AX964" s="21"/>
      <c r="BB964" s="186"/>
      <c r="BC964" s="186"/>
      <c r="BD964" s="186"/>
      <c r="BE964" s="186"/>
      <c r="BI964" s="21"/>
      <c r="BR964" s="186"/>
      <c r="BS964" s="186"/>
      <c r="BT964" s="186"/>
      <c r="BU964" s="186"/>
      <c r="BV964" s="21"/>
      <c r="BW964" s="23"/>
      <c r="BX964" s="21"/>
      <c r="BY964" s="44"/>
      <c r="BZ964" s="23"/>
      <c r="CE964" s="186"/>
      <c r="CF964" s="186"/>
      <c r="CG964" s="186"/>
      <c r="CH964" s="186"/>
    </row>
    <row r="965" spans="1:86" s="16" customFormat="1" x14ac:dyDescent="0.2">
      <c r="A965" s="21"/>
      <c r="B965" s="19"/>
      <c r="E965" s="21"/>
      <c r="M965" s="186"/>
      <c r="S965" s="18"/>
      <c r="T965" s="17"/>
      <c r="U965" s="18"/>
      <c r="V965" s="30"/>
      <c r="W965" s="30"/>
      <c r="X965" s="18"/>
      <c r="Y965" s="18"/>
      <c r="Z965" s="18"/>
      <c r="AA965" s="186"/>
      <c r="AB965" s="186"/>
      <c r="AC965" s="295"/>
      <c r="AD965" s="186"/>
      <c r="AE965" s="18"/>
      <c r="AF965" s="18"/>
      <c r="AG965" s="41"/>
      <c r="AH965" s="13"/>
      <c r="AM965" s="21"/>
      <c r="AN965" s="295"/>
      <c r="AV965" s="22"/>
      <c r="AW965" s="21"/>
      <c r="AX965" s="21"/>
      <c r="BB965" s="186"/>
      <c r="BC965" s="186"/>
      <c r="BD965" s="186"/>
      <c r="BE965" s="186"/>
      <c r="BI965" s="21"/>
      <c r="BR965" s="186"/>
      <c r="BS965" s="186"/>
      <c r="BT965" s="186"/>
      <c r="BU965" s="186"/>
      <c r="BV965" s="21"/>
      <c r="BW965" s="23"/>
      <c r="BX965" s="21"/>
      <c r="BY965" s="44"/>
      <c r="BZ965" s="23"/>
      <c r="CE965" s="186"/>
      <c r="CF965" s="186"/>
      <c r="CG965" s="186"/>
      <c r="CH965" s="186"/>
    </row>
    <row r="966" spans="1:86" s="16" customFormat="1" x14ac:dyDescent="0.2">
      <c r="A966" s="21"/>
      <c r="B966" s="19"/>
      <c r="E966" s="21"/>
      <c r="M966" s="186"/>
      <c r="S966" s="18"/>
      <c r="T966" s="17"/>
      <c r="U966" s="18"/>
      <c r="V966" s="30"/>
      <c r="W966" s="30"/>
      <c r="X966" s="18"/>
      <c r="Y966" s="18"/>
      <c r="Z966" s="18"/>
      <c r="AA966" s="186"/>
      <c r="AB966" s="186"/>
      <c r="AC966" s="295"/>
      <c r="AD966" s="186"/>
      <c r="AE966" s="18"/>
      <c r="AF966" s="18"/>
      <c r="AG966" s="41"/>
      <c r="AH966" s="13"/>
      <c r="AM966" s="21"/>
      <c r="AN966" s="295"/>
      <c r="AV966" s="22"/>
      <c r="AW966" s="21"/>
      <c r="AX966" s="21"/>
      <c r="BB966" s="186"/>
      <c r="BC966" s="186"/>
      <c r="BD966" s="186"/>
      <c r="BE966" s="186"/>
      <c r="BI966" s="21"/>
      <c r="BR966" s="186"/>
      <c r="BS966" s="186"/>
      <c r="BT966" s="186"/>
      <c r="BU966" s="186"/>
      <c r="BV966" s="21"/>
      <c r="BW966" s="23"/>
      <c r="BX966" s="21"/>
      <c r="BY966" s="44"/>
      <c r="BZ966" s="23"/>
      <c r="CE966" s="186"/>
      <c r="CF966" s="186"/>
      <c r="CG966" s="186"/>
      <c r="CH966" s="186"/>
    </row>
    <row r="967" spans="1:86" s="16" customFormat="1" x14ac:dyDescent="0.2">
      <c r="A967" s="21"/>
      <c r="B967" s="19"/>
      <c r="E967" s="21"/>
      <c r="M967" s="186"/>
      <c r="S967" s="18"/>
      <c r="T967" s="17"/>
      <c r="U967" s="18"/>
      <c r="V967" s="30"/>
      <c r="W967" s="30"/>
      <c r="X967" s="18"/>
      <c r="Y967" s="18"/>
      <c r="Z967" s="18"/>
      <c r="AA967" s="186"/>
      <c r="AB967" s="186"/>
      <c r="AC967" s="295"/>
      <c r="AD967" s="186"/>
      <c r="AE967" s="18"/>
      <c r="AF967" s="18"/>
      <c r="AG967" s="41"/>
      <c r="AH967" s="13"/>
      <c r="AM967" s="21"/>
      <c r="AN967" s="295"/>
      <c r="AV967" s="22"/>
      <c r="AW967" s="21"/>
      <c r="AX967" s="21"/>
      <c r="BB967" s="186"/>
      <c r="BC967" s="186"/>
      <c r="BD967" s="186"/>
      <c r="BE967" s="186"/>
      <c r="BI967" s="21"/>
      <c r="BR967" s="186"/>
      <c r="BS967" s="186"/>
      <c r="BT967" s="186"/>
      <c r="BU967" s="186"/>
      <c r="BV967" s="21"/>
      <c r="BW967" s="23"/>
      <c r="BX967" s="21"/>
      <c r="BY967" s="44"/>
      <c r="BZ967" s="23"/>
      <c r="CE967" s="186"/>
      <c r="CF967" s="186"/>
      <c r="CG967" s="186"/>
      <c r="CH967" s="186"/>
    </row>
    <row r="968" spans="1:86" s="16" customFormat="1" x14ac:dyDescent="0.2">
      <c r="A968" s="21"/>
      <c r="B968" s="19"/>
      <c r="E968" s="21"/>
      <c r="M968" s="186"/>
      <c r="S968" s="18"/>
      <c r="T968" s="17"/>
      <c r="U968" s="18"/>
      <c r="V968" s="30"/>
      <c r="W968" s="30"/>
      <c r="X968" s="18"/>
      <c r="Y968" s="18"/>
      <c r="Z968" s="18"/>
      <c r="AA968" s="186"/>
      <c r="AB968" s="186"/>
      <c r="AC968" s="295"/>
      <c r="AD968" s="186"/>
      <c r="AE968" s="18"/>
      <c r="AF968" s="18"/>
      <c r="AG968" s="41"/>
      <c r="AH968" s="13"/>
      <c r="AM968" s="21"/>
      <c r="AN968" s="295"/>
      <c r="AV968" s="22"/>
      <c r="AW968" s="21"/>
      <c r="AX968" s="21"/>
      <c r="BB968" s="186"/>
      <c r="BC968" s="186"/>
      <c r="BD968" s="186"/>
      <c r="BE968" s="186"/>
      <c r="BI968" s="21"/>
      <c r="BR968" s="186"/>
      <c r="BS968" s="186"/>
      <c r="BT968" s="186"/>
      <c r="BU968" s="186"/>
      <c r="BV968" s="21"/>
      <c r="BW968" s="23"/>
      <c r="BX968" s="21"/>
      <c r="BY968" s="44"/>
      <c r="BZ968" s="23"/>
      <c r="CE968" s="186"/>
      <c r="CF968" s="186"/>
      <c r="CG968" s="186"/>
      <c r="CH968" s="186"/>
    </row>
    <row r="969" spans="1:86" s="16" customFormat="1" x14ac:dyDescent="0.2">
      <c r="A969" s="21"/>
      <c r="B969" s="19"/>
      <c r="E969" s="21"/>
      <c r="M969" s="186"/>
      <c r="S969" s="18"/>
      <c r="T969" s="17"/>
      <c r="U969" s="18"/>
      <c r="V969" s="30"/>
      <c r="W969" s="30"/>
      <c r="X969" s="18"/>
      <c r="Y969" s="18"/>
      <c r="Z969" s="18"/>
      <c r="AA969" s="186"/>
      <c r="AB969" s="186"/>
      <c r="AC969" s="295"/>
      <c r="AD969" s="186"/>
      <c r="AE969" s="18"/>
      <c r="AF969" s="18"/>
      <c r="AG969" s="41"/>
      <c r="AH969" s="13"/>
      <c r="AM969" s="21"/>
      <c r="AN969" s="295"/>
      <c r="AV969" s="22"/>
      <c r="AW969" s="21"/>
      <c r="AX969" s="21"/>
      <c r="BB969" s="186"/>
      <c r="BC969" s="186"/>
      <c r="BD969" s="186"/>
      <c r="BE969" s="186"/>
      <c r="BI969" s="21"/>
      <c r="BR969" s="186"/>
      <c r="BS969" s="186"/>
      <c r="BT969" s="186"/>
      <c r="BU969" s="186"/>
      <c r="BV969" s="21"/>
      <c r="BW969" s="23"/>
      <c r="BX969" s="21"/>
      <c r="BY969" s="44"/>
      <c r="BZ969" s="23"/>
      <c r="CE969" s="186"/>
      <c r="CF969" s="186"/>
      <c r="CG969" s="186"/>
      <c r="CH969" s="186"/>
    </row>
    <row r="970" spans="1:86" s="16" customFormat="1" x14ac:dyDescent="0.2">
      <c r="A970" s="21"/>
      <c r="B970" s="19"/>
      <c r="E970" s="21"/>
      <c r="M970" s="186"/>
      <c r="S970" s="18"/>
      <c r="T970" s="17"/>
      <c r="U970" s="18"/>
      <c r="V970" s="30"/>
      <c r="W970" s="30"/>
      <c r="X970" s="18"/>
      <c r="Y970" s="18"/>
      <c r="Z970" s="18"/>
      <c r="AA970" s="186"/>
      <c r="AB970" s="186"/>
      <c r="AC970" s="295"/>
      <c r="AD970" s="186"/>
      <c r="AE970" s="18"/>
      <c r="AF970" s="18"/>
      <c r="AG970" s="41"/>
      <c r="AH970" s="13"/>
      <c r="AM970" s="21"/>
      <c r="AN970" s="295"/>
      <c r="AV970" s="22"/>
      <c r="AW970" s="21"/>
      <c r="AX970" s="21"/>
      <c r="BB970" s="186"/>
      <c r="BC970" s="186"/>
      <c r="BD970" s="186"/>
      <c r="BE970" s="186"/>
      <c r="BI970" s="21"/>
      <c r="BR970" s="186"/>
      <c r="BS970" s="186"/>
      <c r="BT970" s="186"/>
      <c r="BU970" s="186"/>
      <c r="BV970" s="21"/>
      <c r="BW970" s="23"/>
      <c r="BX970" s="21"/>
      <c r="BY970" s="44"/>
      <c r="BZ970" s="23"/>
      <c r="CE970" s="186"/>
      <c r="CF970" s="186"/>
      <c r="CG970" s="186"/>
      <c r="CH970" s="186"/>
    </row>
    <row r="971" spans="1:86" s="16" customFormat="1" x14ac:dyDescent="0.2">
      <c r="A971" s="21"/>
      <c r="B971" s="19"/>
      <c r="E971" s="21"/>
      <c r="M971" s="186"/>
      <c r="S971" s="18"/>
      <c r="T971" s="17"/>
      <c r="U971" s="18"/>
      <c r="V971" s="30"/>
      <c r="W971" s="30"/>
      <c r="X971" s="18"/>
      <c r="Y971" s="18"/>
      <c r="Z971" s="18"/>
      <c r="AA971" s="186"/>
      <c r="AB971" s="186"/>
      <c r="AC971" s="295"/>
      <c r="AD971" s="186"/>
      <c r="AE971" s="18"/>
      <c r="AF971" s="18"/>
      <c r="AG971" s="41"/>
      <c r="AH971" s="13"/>
      <c r="AM971" s="21"/>
      <c r="AN971" s="295"/>
      <c r="AV971" s="22"/>
      <c r="AW971" s="21"/>
      <c r="AX971" s="21"/>
      <c r="BB971" s="186"/>
      <c r="BC971" s="186"/>
      <c r="BD971" s="186"/>
      <c r="BE971" s="186"/>
      <c r="BI971" s="21"/>
      <c r="BR971" s="186"/>
      <c r="BS971" s="186"/>
      <c r="BT971" s="186"/>
      <c r="BU971" s="186"/>
      <c r="BV971" s="21"/>
      <c r="BW971" s="23"/>
      <c r="BX971" s="21"/>
      <c r="BY971" s="44"/>
      <c r="BZ971" s="23"/>
      <c r="CE971" s="186"/>
      <c r="CF971" s="186"/>
      <c r="CG971" s="186"/>
      <c r="CH971" s="186"/>
    </row>
    <row r="972" spans="1:86" s="16" customFormat="1" x14ac:dyDescent="0.2">
      <c r="A972" s="21"/>
      <c r="B972" s="19"/>
      <c r="E972" s="21"/>
      <c r="M972" s="186"/>
      <c r="S972" s="18"/>
      <c r="T972" s="17"/>
      <c r="U972" s="18"/>
      <c r="V972" s="30"/>
      <c r="W972" s="30"/>
      <c r="X972" s="18"/>
      <c r="Y972" s="18"/>
      <c r="Z972" s="18"/>
      <c r="AA972" s="186"/>
      <c r="AB972" s="186"/>
      <c r="AC972" s="295"/>
      <c r="AD972" s="186"/>
      <c r="AE972" s="18"/>
      <c r="AF972" s="18"/>
      <c r="AG972" s="41"/>
      <c r="AH972" s="13"/>
      <c r="AM972" s="21"/>
      <c r="AN972" s="295"/>
      <c r="AV972" s="22"/>
      <c r="AW972" s="21"/>
      <c r="AX972" s="21"/>
      <c r="BB972" s="186"/>
      <c r="BC972" s="186"/>
      <c r="BD972" s="186"/>
      <c r="BE972" s="186"/>
      <c r="BI972" s="21"/>
      <c r="BR972" s="186"/>
      <c r="BS972" s="186"/>
      <c r="BT972" s="186"/>
      <c r="BU972" s="186"/>
      <c r="BV972" s="21"/>
      <c r="BW972" s="23"/>
      <c r="BX972" s="21"/>
      <c r="BY972" s="44"/>
      <c r="BZ972" s="23"/>
      <c r="CE972" s="186"/>
      <c r="CF972" s="186"/>
      <c r="CG972" s="186"/>
      <c r="CH972" s="186"/>
    </row>
    <row r="973" spans="1:86" s="16" customFormat="1" x14ac:dyDescent="0.2">
      <c r="A973" s="21"/>
      <c r="B973" s="19"/>
      <c r="E973" s="21"/>
      <c r="M973" s="186"/>
      <c r="S973" s="18"/>
      <c r="T973" s="17"/>
      <c r="U973" s="18"/>
      <c r="V973" s="30"/>
      <c r="W973" s="30"/>
      <c r="X973" s="18"/>
      <c r="Y973" s="18"/>
      <c r="Z973" s="18"/>
      <c r="AA973" s="186"/>
      <c r="AB973" s="186"/>
      <c r="AC973" s="295"/>
      <c r="AD973" s="186"/>
      <c r="AE973" s="18"/>
      <c r="AF973" s="18"/>
      <c r="AG973" s="41"/>
      <c r="AH973" s="13"/>
      <c r="AM973" s="21"/>
      <c r="AN973" s="295"/>
      <c r="AV973" s="22"/>
      <c r="AW973" s="21"/>
      <c r="AX973" s="21"/>
      <c r="BB973" s="186"/>
      <c r="BC973" s="186"/>
      <c r="BD973" s="186"/>
      <c r="BE973" s="186"/>
      <c r="BI973" s="21"/>
      <c r="BR973" s="186"/>
      <c r="BS973" s="186"/>
      <c r="BT973" s="186"/>
      <c r="BU973" s="186"/>
      <c r="BV973" s="21"/>
      <c r="BW973" s="23"/>
      <c r="BX973" s="21"/>
      <c r="BY973" s="44"/>
      <c r="BZ973" s="23"/>
      <c r="CE973" s="186"/>
      <c r="CF973" s="186"/>
      <c r="CG973" s="186"/>
      <c r="CH973" s="186"/>
    </row>
    <row r="974" spans="1:86" s="16" customFormat="1" x14ac:dyDescent="0.2">
      <c r="A974" s="21"/>
      <c r="B974" s="19"/>
      <c r="E974" s="21"/>
      <c r="M974" s="186"/>
      <c r="S974" s="18"/>
      <c r="T974" s="17"/>
      <c r="U974" s="18"/>
      <c r="V974" s="30"/>
      <c r="W974" s="30"/>
      <c r="X974" s="18"/>
      <c r="Y974" s="18"/>
      <c r="Z974" s="18"/>
      <c r="AA974" s="186"/>
      <c r="AB974" s="186"/>
      <c r="AC974" s="295"/>
      <c r="AD974" s="186"/>
      <c r="AE974" s="18"/>
      <c r="AF974" s="18"/>
      <c r="AG974" s="41"/>
      <c r="AH974" s="13"/>
      <c r="AM974" s="21"/>
      <c r="AN974" s="295"/>
      <c r="AV974" s="22"/>
      <c r="AW974" s="21"/>
      <c r="AX974" s="21"/>
      <c r="BB974" s="186"/>
      <c r="BC974" s="186"/>
      <c r="BD974" s="186"/>
      <c r="BE974" s="186"/>
      <c r="BI974" s="21"/>
      <c r="BR974" s="186"/>
      <c r="BS974" s="186"/>
      <c r="BT974" s="186"/>
      <c r="BU974" s="186"/>
      <c r="BV974" s="21"/>
      <c r="BW974" s="23"/>
      <c r="BX974" s="21"/>
      <c r="BY974" s="44"/>
      <c r="BZ974" s="23"/>
      <c r="CE974" s="186"/>
      <c r="CF974" s="186"/>
      <c r="CG974" s="186"/>
      <c r="CH974" s="186"/>
    </row>
    <row r="975" spans="1:86" s="16" customFormat="1" x14ac:dyDescent="0.2">
      <c r="A975" s="21"/>
      <c r="B975" s="19"/>
      <c r="E975" s="21"/>
      <c r="M975" s="186"/>
      <c r="S975" s="18"/>
      <c r="T975" s="17"/>
      <c r="U975" s="18"/>
      <c r="V975" s="30"/>
      <c r="W975" s="30"/>
      <c r="X975" s="18"/>
      <c r="Y975" s="18"/>
      <c r="Z975" s="18"/>
      <c r="AA975" s="186"/>
      <c r="AB975" s="186"/>
      <c r="AC975" s="295"/>
      <c r="AD975" s="186"/>
      <c r="AE975" s="18"/>
      <c r="AF975" s="18"/>
      <c r="AG975" s="41"/>
      <c r="AH975" s="13"/>
      <c r="AM975" s="21"/>
      <c r="AN975" s="295"/>
      <c r="AV975" s="22"/>
      <c r="AW975" s="21"/>
      <c r="AX975" s="21"/>
      <c r="BB975" s="186"/>
      <c r="BC975" s="186"/>
      <c r="BD975" s="186"/>
      <c r="BE975" s="186"/>
      <c r="BI975" s="21"/>
      <c r="BR975" s="186"/>
      <c r="BS975" s="186"/>
      <c r="BT975" s="186"/>
      <c r="BU975" s="186"/>
      <c r="BV975" s="21"/>
      <c r="BW975" s="23"/>
      <c r="BX975" s="21"/>
      <c r="BY975" s="44"/>
      <c r="BZ975" s="23"/>
      <c r="CE975" s="186"/>
      <c r="CF975" s="186"/>
      <c r="CG975" s="186"/>
      <c r="CH975" s="186"/>
    </row>
    <row r="976" spans="1:86" s="16" customFormat="1" x14ac:dyDescent="0.2">
      <c r="A976" s="21"/>
      <c r="B976" s="19"/>
      <c r="E976" s="21"/>
      <c r="M976" s="186"/>
      <c r="S976" s="18"/>
      <c r="T976" s="17"/>
      <c r="U976" s="18"/>
      <c r="V976" s="30"/>
      <c r="W976" s="30"/>
      <c r="X976" s="18"/>
      <c r="Y976" s="18"/>
      <c r="Z976" s="18"/>
      <c r="AA976" s="186"/>
      <c r="AB976" s="186"/>
      <c r="AC976" s="295"/>
      <c r="AD976" s="186"/>
      <c r="AE976" s="18"/>
      <c r="AF976" s="18"/>
      <c r="AG976" s="41"/>
      <c r="AH976" s="13"/>
      <c r="AM976" s="21"/>
      <c r="AN976" s="295"/>
      <c r="AV976" s="22"/>
      <c r="AW976" s="21"/>
      <c r="AX976" s="21"/>
      <c r="BB976" s="186"/>
      <c r="BC976" s="186"/>
      <c r="BD976" s="186"/>
      <c r="BE976" s="186"/>
      <c r="BI976" s="21"/>
      <c r="BR976" s="186"/>
      <c r="BS976" s="186"/>
      <c r="BT976" s="186"/>
      <c r="BU976" s="186"/>
      <c r="BV976" s="21"/>
      <c r="BW976" s="23"/>
      <c r="BX976" s="21"/>
      <c r="BY976" s="44"/>
      <c r="BZ976" s="23"/>
      <c r="CE976" s="186"/>
      <c r="CF976" s="186"/>
      <c r="CG976" s="186"/>
      <c r="CH976" s="186"/>
    </row>
    <row r="977" spans="1:86" s="16" customFormat="1" x14ac:dyDescent="0.2">
      <c r="A977" s="21"/>
      <c r="B977" s="19"/>
      <c r="E977" s="21"/>
      <c r="M977" s="186"/>
      <c r="S977" s="18"/>
      <c r="T977" s="17"/>
      <c r="U977" s="18"/>
      <c r="V977" s="30"/>
      <c r="W977" s="30"/>
      <c r="X977" s="18"/>
      <c r="Y977" s="18"/>
      <c r="Z977" s="18"/>
      <c r="AA977" s="186"/>
      <c r="AB977" s="186"/>
      <c r="AC977" s="295"/>
      <c r="AD977" s="186"/>
      <c r="AE977" s="18"/>
      <c r="AF977" s="18"/>
      <c r="AG977" s="41"/>
      <c r="AH977" s="13"/>
      <c r="AM977" s="21"/>
      <c r="AN977" s="295"/>
      <c r="AV977" s="22"/>
      <c r="AW977" s="21"/>
      <c r="AX977" s="21"/>
      <c r="BB977" s="186"/>
      <c r="BC977" s="186"/>
      <c r="BD977" s="186"/>
      <c r="BE977" s="186"/>
      <c r="BI977" s="21"/>
      <c r="BR977" s="186"/>
      <c r="BS977" s="186"/>
      <c r="BT977" s="186"/>
      <c r="BU977" s="186"/>
      <c r="BV977" s="21"/>
      <c r="BW977" s="23"/>
      <c r="BX977" s="21"/>
      <c r="BY977" s="44"/>
      <c r="BZ977" s="23"/>
      <c r="CE977" s="186"/>
      <c r="CF977" s="186"/>
      <c r="CG977" s="186"/>
      <c r="CH977" s="186"/>
    </row>
    <row r="978" spans="1:86" s="16" customFormat="1" x14ac:dyDescent="0.2">
      <c r="A978" s="21"/>
      <c r="B978" s="19"/>
      <c r="E978" s="21"/>
      <c r="M978" s="186"/>
      <c r="S978" s="18"/>
      <c r="T978" s="17"/>
      <c r="U978" s="18"/>
      <c r="V978" s="30"/>
      <c r="W978" s="30"/>
      <c r="X978" s="18"/>
      <c r="Y978" s="18"/>
      <c r="Z978" s="18"/>
      <c r="AA978" s="186"/>
      <c r="AB978" s="186"/>
      <c r="AC978" s="295"/>
      <c r="AD978" s="186"/>
      <c r="AE978" s="18"/>
      <c r="AF978" s="18"/>
      <c r="AG978" s="41"/>
      <c r="AH978" s="13"/>
      <c r="AM978" s="21"/>
      <c r="AN978" s="295"/>
      <c r="AV978" s="22"/>
      <c r="AW978" s="21"/>
      <c r="AX978" s="21"/>
      <c r="BB978" s="186"/>
      <c r="BC978" s="186"/>
      <c r="BD978" s="186"/>
      <c r="BE978" s="186"/>
      <c r="BI978" s="21"/>
      <c r="BR978" s="186"/>
      <c r="BS978" s="186"/>
      <c r="BT978" s="186"/>
      <c r="BU978" s="186"/>
      <c r="BV978" s="21"/>
      <c r="BW978" s="23"/>
      <c r="BX978" s="21"/>
      <c r="BY978" s="44"/>
      <c r="BZ978" s="23"/>
      <c r="CE978" s="186"/>
      <c r="CF978" s="186"/>
      <c r="CG978" s="186"/>
      <c r="CH978" s="186"/>
    </row>
    <row r="979" spans="1:86" s="16" customFormat="1" x14ac:dyDescent="0.2">
      <c r="A979" s="21"/>
      <c r="B979" s="19"/>
      <c r="E979" s="21"/>
      <c r="M979" s="186"/>
      <c r="S979" s="18"/>
      <c r="T979" s="17"/>
      <c r="U979" s="18"/>
      <c r="V979" s="30"/>
      <c r="W979" s="30"/>
      <c r="X979" s="18"/>
      <c r="Y979" s="18"/>
      <c r="Z979" s="18"/>
      <c r="AA979" s="186"/>
      <c r="AB979" s="186"/>
      <c r="AC979" s="295"/>
      <c r="AD979" s="186"/>
      <c r="AE979" s="18"/>
      <c r="AF979" s="18"/>
      <c r="AG979" s="41"/>
      <c r="AH979" s="13"/>
      <c r="AM979" s="21"/>
      <c r="AN979" s="295"/>
      <c r="AV979" s="22"/>
      <c r="AW979" s="21"/>
      <c r="AX979" s="21"/>
      <c r="BB979" s="186"/>
      <c r="BC979" s="186"/>
      <c r="BD979" s="186"/>
      <c r="BE979" s="186"/>
      <c r="BI979" s="21"/>
      <c r="BR979" s="186"/>
      <c r="BS979" s="186"/>
      <c r="BT979" s="186"/>
      <c r="BU979" s="186"/>
      <c r="BV979" s="21"/>
      <c r="BW979" s="23"/>
      <c r="BX979" s="21"/>
      <c r="BY979" s="44"/>
      <c r="BZ979" s="23"/>
      <c r="CE979" s="186"/>
      <c r="CF979" s="186"/>
      <c r="CG979" s="186"/>
      <c r="CH979" s="186"/>
    </row>
    <row r="980" spans="1:86" s="16" customFormat="1" x14ac:dyDescent="0.2">
      <c r="A980" s="21"/>
      <c r="B980" s="19"/>
      <c r="E980" s="21"/>
      <c r="M980" s="186"/>
      <c r="S980" s="18"/>
      <c r="T980" s="17"/>
      <c r="U980" s="18"/>
      <c r="V980" s="30"/>
      <c r="W980" s="30"/>
      <c r="X980" s="18"/>
      <c r="Y980" s="18"/>
      <c r="Z980" s="18"/>
      <c r="AA980" s="186"/>
      <c r="AB980" s="186"/>
      <c r="AC980" s="295"/>
      <c r="AD980" s="186"/>
      <c r="AE980" s="18"/>
      <c r="AF980" s="18"/>
      <c r="AG980" s="41"/>
      <c r="AH980" s="13"/>
      <c r="AM980" s="21"/>
      <c r="AN980" s="295"/>
      <c r="AV980" s="22"/>
      <c r="AW980" s="21"/>
      <c r="AX980" s="21"/>
      <c r="BB980" s="186"/>
      <c r="BC980" s="186"/>
      <c r="BD980" s="186"/>
      <c r="BE980" s="186"/>
      <c r="BI980" s="21"/>
      <c r="BR980" s="186"/>
      <c r="BS980" s="186"/>
      <c r="BT980" s="186"/>
      <c r="BU980" s="186"/>
      <c r="BV980" s="21"/>
      <c r="BW980" s="23"/>
      <c r="BX980" s="21"/>
      <c r="BY980" s="44"/>
      <c r="BZ980" s="23"/>
      <c r="CE980" s="186"/>
      <c r="CF980" s="186"/>
      <c r="CG980" s="186"/>
      <c r="CH980" s="186"/>
    </row>
    <row r="981" spans="1:86" s="16" customFormat="1" x14ac:dyDescent="0.2">
      <c r="A981" s="21"/>
      <c r="B981" s="19"/>
      <c r="E981" s="21"/>
      <c r="M981" s="186"/>
      <c r="S981" s="18"/>
      <c r="T981" s="17"/>
      <c r="U981" s="18"/>
      <c r="V981" s="30"/>
      <c r="W981" s="30"/>
      <c r="X981" s="18"/>
      <c r="Y981" s="18"/>
      <c r="Z981" s="18"/>
      <c r="AA981" s="186"/>
      <c r="AB981" s="186"/>
      <c r="AC981" s="295"/>
      <c r="AD981" s="186"/>
      <c r="AE981" s="18"/>
      <c r="AF981" s="18"/>
      <c r="AG981" s="41"/>
      <c r="AH981" s="13"/>
      <c r="AM981" s="21"/>
      <c r="AN981" s="295"/>
      <c r="AV981" s="22"/>
      <c r="AW981" s="21"/>
      <c r="AX981" s="21"/>
      <c r="BB981" s="186"/>
      <c r="BC981" s="186"/>
      <c r="BD981" s="186"/>
      <c r="BE981" s="186"/>
      <c r="BI981" s="21"/>
      <c r="BR981" s="186"/>
      <c r="BS981" s="186"/>
      <c r="BT981" s="186"/>
      <c r="BU981" s="186"/>
      <c r="BV981" s="21"/>
      <c r="BW981" s="23"/>
      <c r="BX981" s="21"/>
      <c r="BY981" s="44"/>
      <c r="BZ981" s="23"/>
      <c r="CE981" s="186"/>
      <c r="CF981" s="186"/>
      <c r="CG981" s="186"/>
      <c r="CH981" s="186"/>
    </row>
    <row r="982" spans="1:86" s="16" customFormat="1" x14ac:dyDescent="0.2">
      <c r="A982" s="21"/>
      <c r="B982" s="19"/>
      <c r="E982" s="21"/>
      <c r="M982" s="186"/>
      <c r="S982" s="18"/>
      <c r="T982" s="17"/>
      <c r="U982" s="18"/>
      <c r="V982" s="30"/>
      <c r="W982" s="30"/>
      <c r="X982" s="18"/>
      <c r="Y982" s="18"/>
      <c r="Z982" s="18"/>
      <c r="AA982" s="186"/>
      <c r="AB982" s="186"/>
      <c r="AC982" s="295"/>
      <c r="AD982" s="186"/>
      <c r="AE982" s="18"/>
      <c r="AF982" s="18"/>
      <c r="AG982" s="41"/>
      <c r="AH982" s="13"/>
      <c r="AM982" s="21"/>
      <c r="AN982" s="295"/>
      <c r="AV982" s="22"/>
      <c r="AW982" s="21"/>
      <c r="AX982" s="21"/>
      <c r="BB982" s="186"/>
      <c r="BC982" s="186"/>
      <c r="BD982" s="186"/>
      <c r="BE982" s="186"/>
      <c r="BI982" s="21"/>
      <c r="BR982" s="186"/>
      <c r="BS982" s="186"/>
      <c r="BT982" s="186"/>
      <c r="BU982" s="186"/>
      <c r="BV982" s="21"/>
      <c r="BW982" s="23"/>
      <c r="BX982" s="21"/>
      <c r="BY982" s="44"/>
      <c r="BZ982" s="23"/>
      <c r="CE982" s="186"/>
      <c r="CF982" s="186"/>
      <c r="CG982" s="186"/>
      <c r="CH982" s="186"/>
    </row>
  </sheetData>
  <autoFilter ref="B15:CS157"/>
  <customSheetViews>
    <customSheetView guid="{F06D28DA-6664-47F4-907C-FA08BA876D00}" scale="80" showPageBreaks="1" fitToPage="1" filter="1" showAutoFilter="1" hiddenRows="1">
      <pane ySplit="270" topLeftCell="A272" activePane="bottomLeft" state="frozen"/>
      <selection pane="bottomLeft" activeCell="L274" sqref="L274"/>
      <pageMargins left="0.23622047244094488" right="0.23622047244094488" top="0.3543307086614173" bottom="0.15748031496062992" header="0.31496062992125984" footer="0.31496062992125984"/>
      <pageSetup paperSize="9" scale="10" fitToHeight="0" orientation="landscape" r:id="rId1"/>
      <autoFilter ref="A18:DF282">
        <filterColumn colId="36">
          <filters>
            <filter val="новая запись"/>
          </filters>
        </filterColumn>
      </autoFilter>
    </customSheetView>
    <customSheetView guid="{A544F0E0-B400-48A1-9813-4B31EFB36579}" scale="70" fitToPage="1" showAutoFilter="1">
      <pane ySplit="18" topLeftCell="A237" activePane="bottomLeft" state="frozen"/>
      <selection pane="bottomLeft" activeCell="E181" sqref="E181"/>
      <pageMargins left="0.23622047244094488" right="0.23622047244094488" top="0.3543307086614173" bottom="0.15748031496062992" header="0.31496062992125984" footer="0.31496062992125984"/>
      <pageSetup paperSize="9" scale="41" fitToHeight="0" orientation="landscape" r:id="rId2"/>
      <autoFilter ref="A18:DF271"/>
    </customSheetView>
  </customSheetViews>
  <mergeCells count="87">
    <mergeCell ref="CT11:CT14"/>
    <mergeCell ref="CU11:CU14"/>
    <mergeCell ref="CV11:CV14"/>
    <mergeCell ref="CW11:CW14"/>
    <mergeCell ref="CX11:CX14"/>
    <mergeCell ref="A11:A14"/>
    <mergeCell ref="AU11:AU14"/>
    <mergeCell ref="C11:C14"/>
    <mergeCell ref="D11:D14"/>
    <mergeCell ref="E12:E14"/>
    <mergeCell ref="F12:F14"/>
    <mergeCell ref="Y11:Y14"/>
    <mergeCell ref="Z11:Z14"/>
    <mergeCell ref="CM13:CM14"/>
    <mergeCell ref="CO13:CR13"/>
    <mergeCell ref="CS11:CS14"/>
    <mergeCell ref="G12:H13"/>
    <mergeCell ref="I12:I14"/>
    <mergeCell ref="J12:L13"/>
    <mergeCell ref="P12:Q13"/>
    <mergeCell ref="AV13:AV14"/>
    <mergeCell ref="AW13:AW14"/>
    <mergeCell ref="AX13:AX14"/>
    <mergeCell ref="AY13:AY14"/>
    <mergeCell ref="AA11:AD13"/>
    <mergeCell ref="AE11:AF13"/>
    <mergeCell ref="R11:R14"/>
    <mergeCell ref="S11:S14"/>
    <mergeCell ref="CL13:CL14"/>
    <mergeCell ref="CN13:CN14"/>
    <mergeCell ref="AR11:AT13"/>
    <mergeCell ref="AL11:AL14"/>
    <mergeCell ref="BX13:BX14"/>
    <mergeCell ref="BW13:BW14"/>
    <mergeCell ref="CA13:CD13"/>
    <mergeCell ref="CE13:CH13"/>
    <mergeCell ref="BF13:BF14"/>
    <mergeCell ref="BH13:BH14"/>
    <mergeCell ref="BI13:BI14"/>
    <mergeCell ref="BJ13:BJ14"/>
    <mergeCell ref="BK13:BK14"/>
    <mergeCell ref="BL13:BL14"/>
    <mergeCell ref="BM13:BM14"/>
    <mergeCell ref="BN13:BN14"/>
    <mergeCell ref="CL11:CR12"/>
    <mergeCell ref="B8:E8"/>
    <mergeCell ref="F8:N8"/>
    <mergeCell ref="A2:AB2"/>
    <mergeCell ref="B3:E3"/>
    <mergeCell ref="F3:N3"/>
    <mergeCell ref="B4:E4"/>
    <mergeCell ref="F4:N4"/>
    <mergeCell ref="B5:E5"/>
    <mergeCell ref="F5:N5"/>
    <mergeCell ref="B6:E6"/>
    <mergeCell ref="F6:N6"/>
    <mergeCell ref="B7:E7"/>
    <mergeCell ref="F7:N7"/>
    <mergeCell ref="B9:E9"/>
    <mergeCell ref="F9:N9"/>
    <mergeCell ref="AG11:AG14"/>
    <mergeCell ref="N12:N14"/>
    <mergeCell ref="O12:O14"/>
    <mergeCell ref="V11:V13"/>
    <mergeCell ref="T11:T14"/>
    <mergeCell ref="U11:U13"/>
    <mergeCell ref="W11:W13"/>
    <mergeCell ref="X11:X14"/>
    <mergeCell ref="M12:M14"/>
    <mergeCell ref="B11:B14"/>
    <mergeCell ref="E11:Q11"/>
    <mergeCell ref="AV11:CK12"/>
    <mergeCell ref="AH11:AH14"/>
    <mergeCell ref="AI11:AI14"/>
    <mergeCell ref="BY13:BZ13"/>
    <mergeCell ref="BG13:BG14"/>
    <mergeCell ref="BO13:BO14"/>
    <mergeCell ref="BV13:BV14"/>
    <mergeCell ref="AQ11:AQ13"/>
    <mergeCell ref="CI13:CK13"/>
    <mergeCell ref="AJ11:AJ14"/>
    <mergeCell ref="AK11:AK14"/>
    <mergeCell ref="AM11:AN13"/>
    <mergeCell ref="AO11:AO14"/>
    <mergeCell ref="AP11:AP14"/>
    <mergeCell ref="AZ13:BE13"/>
    <mergeCell ref="BP13:BU13"/>
  </mergeCells>
  <hyperlinks>
    <hyperlink ref="F6" r:id="rId3"/>
    <hyperlink ref="AX111" r:id="rId4"/>
    <hyperlink ref="AX31" r:id="rId5"/>
    <hyperlink ref="AX110" r:id="rId6"/>
    <hyperlink ref="AX56" r:id="rId7"/>
    <hyperlink ref="AX99" r:id="rId8"/>
    <hyperlink ref="AX54" r:id="rId9"/>
    <hyperlink ref="AX123" r:id="rId10"/>
    <hyperlink ref="AX23" r:id="rId11"/>
    <hyperlink ref="AX24" r:id="rId12"/>
    <hyperlink ref="AX25" r:id="rId13"/>
    <hyperlink ref="AX26" r:id="rId14"/>
    <hyperlink ref="AX27" r:id="rId15"/>
    <hyperlink ref="AX121" r:id="rId16"/>
    <hyperlink ref="AX122" r:id="rId17"/>
    <hyperlink ref="AX17" r:id="rId18"/>
    <hyperlink ref="AX129" r:id="rId19"/>
    <hyperlink ref="AX136:AX139" r:id="rId20" display="rzd_zakupki@mail.ru"/>
    <hyperlink ref="AX30" r:id="rId21"/>
    <hyperlink ref="AX57" r:id="rId22"/>
    <hyperlink ref="AX77" r:id="rId23"/>
    <hyperlink ref="AX124" r:id="rId24"/>
    <hyperlink ref="AX74" r:id="rId25"/>
    <hyperlink ref="AX145" r:id="rId26"/>
    <hyperlink ref="AX79" r:id="rId27"/>
    <hyperlink ref="AX107" r:id="rId28"/>
    <hyperlink ref="AX119" r:id="rId29" display="https://etp.comita.ru/"/>
    <hyperlink ref="AX131" r:id="rId30"/>
    <hyperlink ref="AX125" r:id="rId31"/>
    <hyperlink ref="AX78" r:id="rId32"/>
    <hyperlink ref="AX80" r:id="rId33"/>
    <hyperlink ref="AX81" r:id="rId34"/>
    <hyperlink ref="AX100" r:id="rId35"/>
    <hyperlink ref="AX155" r:id="rId36" display="https://etp.comita.ru/"/>
  </hyperlinks>
  <pageMargins left="0.23622047244094491" right="0.23622047244094491" top="0.35433070866141736" bottom="0.15748031496062992" header="0.31496062992125984" footer="0.31496062992125984"/>
  <pageSetup paperSize="9" scale="10" fitToHeight="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workbookViewId="0">
      <selection activeCell="E86" sqref="E86"/>
    </sheetView>
  </sheetViews>
  <sheetFormatPr defaultRowHeight="15" x14ac:dyDescent="0.25"/>
  <cols>
    <col min="2" max="2" width="24.140625" customWidth="1"/>
    <col min="5" max="5" width="23" customWidth="1"/>
  </cols>
  <sheetData>
    <row r="2" spans="2:5" x14ac:dyDescent="0.25">
      <c r="B2" s="3">
        <v>60179390.399999999</v>
      </c>
      <c r="E2" s="3">
        <v>60179390.399999999</v>
      </c>
    </row>
    <row r="3" spans="2:5" x14ac:dyDescent="0.25">
      <c r="B3" s="3">
        <v>50000</v>
      </c>
      <c r="E3" s="3">
        <v>50000</v>
      </c>
    </row>
    <row r="4" spans="2:5" x14ac:dyDescent="0.25">
      <c r="B4" s="3">
        <v>1000000</v>
      </c>
      <c r="E4" s="3">
        <v>1000000</v>
      </c>
    </row>
    <row r="5" spans="2:5" x14ac:dyDescent="0.25">
      <c r="B5" s="3">
        <v>1277091.6000000001</v>
      </c>
      <c r="E5" s="3">
        <v>1460030.4</v>
      </c>
    </row>
    <row r="6" spans="2:5" x14ac:dyDescent="0.25">
      <c r="B6" s="6">
        <v>1324802120.76</v>
      </c>
      <c r="E6" s="3">
        <v>1324802120.76</v>
      </c>
    </row>
    <row r="7" spans="2:5" x14ac:dyDescent="0.25">
      <c r="B7" s="3">
        <v>850927</v>
      </c>
      <c r="E7" s="6">
        <v>850927</v>
      </c>
    </row>
    <row r="8" spans="2:5" x14ac:dyDescent="0.25">
      <c r="B8" s="3">
        <v>49999</v>
      </c>
      <c r="E8" s="3">
        <v>59000</v>
      </c>
    </row>
    <row r="9" spans="2:5" x14ac:dyDescent="0.25">
      <c r="B9" s="3">
        <v>80000</v>
      </c>
      <c r="E9" s="3">
        <v>80000</v>
      </c>
    </row>
    <row r="10" spans="2:5" x14ac:dyDescent="0.25">
      <c r="B10" s="6">
        <v>600000</v>
      </c>
      <c r="E10" s="6">
        <v>720000</v>
      </c>
    </row>
    <row r="11" spans="2:5" x14ac:dyDescent="0.25">
      <c r="B11" s="3">
        <v>63000</v>
      </c>
      <c r="E11" s="3">
        <v>75600</v>
      </c>
    </row>
    <row r="12" spans="2:5" x14ac:dyDescent="0.25">
      <c r="B12" s="3">
        <v>14000</v>
      </c>
      <c r="E12" s="3">
        <v>16800</v>
      </c>
    </row>
    <row r="13" spans="2:5" x14ac:dyDescent="0.25">
      <c r="B13" s="3">
        <v>45000</v>
      </c>
      <c r="E13" s="3">
        <v>45000</v>
      </c>
    </row>
    <row r="14" spans="2:5" x14ac:dyDescent="0.25">
      <c r="B14" s="3">
        <v>88872</v>
      </c>
      <c r="E14" s="3">
        <v>99600</v>
      </c>
    </row>
    <row r="15" spans="2:5" x14ac:dyDescent="0.25">
      <c r="B15" s="3">
        <v>10000</v>
      </c>
      <c r="E15" s="3">
        <v>12000</v>
      </c>
    </row>
    <row r="16" spans="2:5" x14ac:dyDescent="0.25">
      <c r="B16" s="3">
        <v>7260</v>
      </c>
      <c r="E16" s="3">
        <v>7920</v>
      </c>
    </row>
    <row r="17" spans="2:5" x14ac:dyDescent="0.25">
      <c r="B17" s="3">
        <v>45000</v>
      </c>
      <c r="E17" s="3">
        <v>54000</v>
      </c>
    </row>
    <row r="18" spans="2:5" x14ac:dyDescent="0.25">
      <c r="B18" s="3">
        <v>157200</v>
      </c>
      <c r="E18" s="3">
        <v>157200</v>
      </c>
    </row>
    <row r="19" spans="2:5" x14ac:dyDescent="0.25">
      <c r="B19" s="3">
        <v>79200</v>
      </c>
      <c r="E19" s="3">
        <v>95040</v>
      </c>
    </row>
    <row r="20" spans="2:5" x14ac:dyDescent="0.25">
      <c r="B20" s="3">
        <v>21180</v>
      </c>
      <c r="E20" s="3">
        <v>21180</v>
      </c>
    </row>
    <row r="21" spans="2:5" x14ac:dyDescent="0.25">
      <c r="B21" s="3">
        <v>559000</v>
      </c>
      <c r="E21" s="3">
        <v>559000</v>
      </c>
    </row>
    <row r="22" spans="2:5" x14ac:dyDescent="0.25">
      <c r="B22" s="6">
        <v>96000</v>
      </c>
      <c r="E22" s="6">
        <v>96000</v>
      </c>
    </row>
    <row r="23" spans="2:5" x14ac:dyDescent="0.25">
      <c r="B23" s="3">
        <v>829400</v>
      </c>
      <c r="E23" s="3">
        <v>1003200</v>
      </c>
    </row>
    <row r="24" spans="2:5" x14ac:dyDescent="0.25">
      <c r="B24" s="3">
        <v>747031.25</v>
      </c>
      <c r="E24" s="3">
        <v>1166229.99</v>
      </c>
    </row>
    <row r="25" spans="2:5" x14ac:dyDescent="0.25">
      <c r="B25" s="3">
        <v>200992.19</v>
      </c>
      <c r="E25" s="3">
        <v>247738.67</v>
      </c>
    </row>
    <row r="26" spans="2:5" x14ac:dyDescent="0.25">
      <c r="B26" s="6">
        <v>105990</v>
      </c>
      <c r="E26" s="6">
        <v>120000</v>
      </c>
    </row>
    <row r="27" spans="2:5" x14ac:dyDescent="0.25">
      <c r="B27" s="6">
        <v>79490</v>
      </c>
      <c r="E27" s="6">
        <v>79490</v>
      </c>
    </row>
    <row r="28" spans="2:5" x14ac:dyDescent="0.25">
      <c r="B28" s="3">
        <v>60000</v>
      </c>
      <c r="E28" s="3">
        <v>60000</v>
      </c>
    </row>
    <row r="29" spans="2:5" x14ac:dyDescent="0.25">
      <c r="B29" s="6">
        <v>60000</v>
      </c>
      <c r="E29" s="6">
        <v>72000</v>
      </c>
    </row>
    <row r="30" spans="2:5" x14ac:dyDescent="0.25">
      <c r="B30" s="6">
        <v>217000</v>
      </c>
      <c r="E30" s="6">
        <v>260400</v>
      </c>
    </row>
    <row r="31" spans="2:5" x14ac:dyDescent="0.25">
      <c r="B31" s="6">
        <v>1113948</v>
      </c>
      <c r="E31" s="6">
        <v>1113981</v>
      </c>
    </row>
    <row r="32" spans="2:5" x14ac:dyDescent="0.25">
      <c r="B32" s="6">
        <v>42000</v>
      </c>
      <c r="E32" s="6">
        <v>60000</v>
      </c>
    </row>
    <row r="33" spans="2:5" x14ac:dyDescent="0.25">
      <c r="B33" s="6">
        <v>406755.3</v>
      </c>
      <c r="E33" s="6">
        <v>496990.13</v>
      </c>
    </row>
    <row r="34" spans="2:5" x14ac:dyDescent="0.25">
      <c r="B34" s="6">
        <v>273489</v>
      </c>
      <c r="E34" s="6">
        <v>273489</v>
      </c>
    </row>
    <row r="35" spans="2:5" x14ac:dyDescent="0.25">
      <c r="B35" s="6">
        <v>100000</v>
      </c>
      <c r="E35" s="6">
        <v>120000</v>
      </c>
    </row>
    <row r="36" spans="2:5" x14ac:dyDescent="0.25">
      <c r="B36" s="6">
        <v>930240</v>
      </c>
      <c r="E36" s="6">
        <v>960000</v>
      </c>
    </row>
    <row r="37" spans="2:5" x14ac:dyDescent="0.25">
      <c r="B37" s="6">
        <v>99870</v>
      </c>
      <c r="E37" s="6">
        <v>99870</v>
      </c>
    </row>
    <row r="38" spans="2:5" x14ac:dyDescent="0.25">
      <c r="B38" s="6">
        <v>288000</v>
      </c>
      <c r="E38" s="6">
        <v>315988.08</v>
      </c>
    </row>
    <row r="39" spans="2:5" x14ac:dyDescent="0.25">
      <c r="B39" s="6">
        <v>205749</v>
      </c>
      <c r="E39" s="6">
        <v>233127.12</v>
      </c>
    </row>
    <row r="40" spans="2:5" x14ac:dyDescent="0.25">
      <c r="B40" s="6">
        <v>100000</v>
      </c>
      <c r="E40" s="6">
        <v>100000</v>
      </c>
    </row>
    <row r="41" spans="2:5" x14ac:dyDescent="0.25">
      <c r="B41" s="6">
        <v>3750435.8</v>
      </c>
      <c r="E41" s="6">
        <v>3750435.8</v>
      </c>
    </row>
    <row r="42" spans="2:5" x14ac:dyDescent="0.25">
      <c r="B42" s="6">
        <v>7574668.5999999996</v>
      </c>
      <c r="E42" s="6">
        <v>7924836.9800000004</v>
      </c>
    </row>
    <row r="43" spans="2:5" x14ac:dyDescent="0.25">
      <c r="B43" s="3">
        <v>1410912</v>
      </c>
      <c r="E43" s="10">
        <v>1431258</v>
      </c>
    </row>
    <row r="44" spans="2:5" x14ac:dyDescent="0.25">
      <c r="B44" s="6">
        <v>76800</v>
      </c>
      <c r="E44" s="6">
        <v>76800</v>
      </c>
    </row>
    <row r="45" spans="2:5" x14ac:dyDescent="0.25">
      <c r="B45" s="6">
        <v>15036</v>
      </c>
      <c r="E45" s="6">
        <v>19200</v>
      </c>
    </row>
    <row r="46" spans="2:5" x14ac:dyDescent="0.25">
      <c r="B46" s="3">
        <v>15000</v>
      </c>
      <c r="E46" s="3">
        <v>18000</v>
      </c>
    </row>
    <row r="47" spans="2:5" x14ac:dyDescent="0.25">
      <c r="B47" s="3">
        <v>15000</v>
      </c>
      <c r="E47" s="3">
        <v>15000</v>
      </c>
    </row>
    <row r="48" spans="2:5" x14ac:dyDescent="0.25">
      <c r="B48" s="3">
        <v>15000</v>
      </c>
      <c r="E48" s="10">
        <v>18000</v>
      </c>
    </row>
    <row r="49" spans="2:5" x14ac:dyDescent="0.25">
      <c r="B49" s="3">
        <v>100000</v>
      </c>
      <c r="E49" s="10">
        <v>120000</v>
      </c>
    </row>
    <row r="50" spans="2:5" x14ac:dyDescent="0.25">
      <c r="B50" s="6">
        <v>1500000</v>
      </c>
      <c r="E50" s="6">
        <v>2400000</v>
      </c>
    </row>
    <row r="51" spans="2:5" x14ac:dyDescent="0.25">
      <c r="B51" s="3">
        <v>180000</v>
      </c>
      <c r="E51" s="3">
        <v>216000</v>
      </c>
    </row>
    <row r="52" spans="2:5" x14ac:dyDescent="0.25">
      <c r="B52" s="6">
        <v>29000</v>
      </c>
      <c r="E52" s="6">
        <v>29000</v>
      </c>
    </row>
    <row r="53" spans="2:5" x14ac:dyDescent="0.25">
      <c r="B53" s="3">
        <v>18000</v>
      </c>
      <c r="E53" s="3">
        <v>21600</v>
      </c>
    </row>
    <row r="54" spans="2:5" x14ac:dyDescent="0.25">
      <c r="B54" s="6">
        <v>25000</v>
      </c>
      <c r="E54" s="6">
        <v>25000</v>
      </c>
    </row>
    <row r="55" spans="2:5" x14ac:dyDescent="0.25">
      <c r="B55" s="6">
        <v>134000</v>
      </c>
      <c r="E55" s="6">
        <v>134400</v>
      </c>
    </row>
    <row r="56" spans="2:5" x14ac:dyDescent="0.25">
      <c r="B56" s="3">
        <v>229472</v>
      </c>
      <c r="E56" s="10">
        <v>323678.7</v>
      </c>
    </row>
    <row r="57" spans="2:5" x14ac:dyDescent="0.25">
      <c r="B57" s="3">
        <v>215865</v>
      </c>
      <c r="E57" s="10">
        <v>259038</v>
      </c>
    </row>
    <row r="58" spans="2:5" x14ac:dyDescent="0.25">
      <c r="B58" s="6">
        <v>79380</v>
      </c>
      <c r="E58" s="6">
        <v>79380</v>
      </c>
    </row>
    <row r="59" spans="2:5" x14ac:dyDescent="0.25">
      <c r="B59" s="3">
        <v>115885</v>
      </c>
      <c r="E59" s="3">
        <v>228000</v>
      </c>
    </row>
    <row r="60" spans="2:5" x14ac:dyDescent="0.25">
      <c r="B60" s="3">
        <v>341379.5</v>
      </c>
      <c r="E60" s="3">
        <v>341379.5</v>
      </c>
    </row>
    <row r="61" spans="2:5" x14ac:dyDescent="0.25">
      <c r="B61" s="3">
        <v>372900</v>
      </c>
      <c r="E61" s="3">
        <v>372900</v>
      </c>
    </row>
    <row r="62" spans="2:5" x14ac:dyDescent="0.25">
      <c r="B62" s="3">
        <v>101200</v>
      </c>
      <c r="E62" s="3">
        <v>101200</v>
      </c>
    </row>
    <row r="63" spans="2:5" x14ac:dyDescent="0.25">
      <c r="B63" s="3">
        <v>189750</v>
      </c>
      <c r="E63" s="3">
        <v>189750</v>
      </c>
    </row>
    <row r="64" spans="2:5" x14ac:dyDescent="0.25">
      <c r="B64" s="3">
        <v>3784334.4</v>
      </c>
      <c r="E64" s="3">
        <v>3784334.4</v>
      </c>
    </row>
    <row r="65" spans="2:5" x14ac:dyDescent="0.25">
      <c r="B65" s="3">
        <v>198000</v>
      </c>
      <c r="E65" s="3">
        <v>198000</v>
      </c>
    </row>
    <row r="66" spans="2:5" x14ac:dyDescent="0.25">
      <c r="B66" s="3">
        <v>1382172</v>
      </c>
      <c r="E66" s="3">
        <v>1382172</v>
      </c>
    </row>
    <row r="67" spans="2:5" x14ac:dyDescent="0.25">
      <c r="B67" s="3">
        <v>90000</v>
      </c>
      <c r="E67" s="3">
        <v>90000</v>
      </c>
    </row>
    <row r="68" spans="2:5" x14ac:dyDescent="0.25">
      <c r="B68" s="3">
        <v>651174.62</v>
      </c>
      <c r="E68" s="3">
        <v>651174.62</v>
      </c>
    </row>
    <row r="69" spans="2:5" x14ac:dyDescent="0.25">
      <c r="B69" s="6">
        <v>11500</v>
      </c>
      <c r="E69" s="6">
        <v>12000</v>
      </c>
    </row>
    <row r="70" spans="2:5" x14ac:dyDescent="0.25">
      <c r="B70" s="3">
        <v>300000</v>
      </c>
      <c r="E70" s="3">
        <v>300000</v>
      </c>
    </row>
    <row r="71" spans="2:5" x14ac:dyDescent="0.25">
      <c r="B71" s="3">
        <v>396060</v>
      </c>
      <c r="E71" s="3">
        <v>434000</v>
      </c>
    </row>
    <row r="72" spans="2:5" x14ac:dyDescent="0.25">
      <c r="B72" s="3">
        <v>31160</v>
      </c>
      <c r="E72" s="3">
        <v>90000</v>
      </c>
    </row>
    <row r="73" spans="2:5" x14ac:dyDescent="0.25">
      <c r="B73" s="6">
        <v>9195</v>
      </c>
      <c r="E73" s="6">
        <v>9195</v>
      </c>
    </row>
    <row r="74" spans="2:5" x14ac:dyDescent="0.25">
      <c r="B74" s="6">
        <v>99835</v>
      </c>
      <c r="E74" s="6">
        <v>99835</v>
      </c>
    </row>
    <row r="75" spans="2:5" x14ac:dyDescent="0.25">
      <c r="B75" s="3">
        <v>42120.41</v>
      </c>
      <c r="E75" s="10">
        <v>42120.41</v>
      </c>
    </row>
    <row r="76" spans="2:5" x14ac:dyDescent="0.25">
      <c r="B76" s="38">
        <v>174840</v>
      </c>
      <c r="E76" s="38">
        <v>209808</v>
      </c>
    </row>
    <row r="77" spans="2:5" x14ac:dyDescent="0.25">
      <c r="B77" s="12">
        <v>30000</v>
      </c>
      <c r="E77" s="12">
        <v>30000</v>
      </c>
    </row>
    <row r="78" spans="2:5" x14ac:dyDescent="0.25">
      <c r="B78" s="12">
        <v>50000</v>
      </c>
      <c r="E78" s="12">
        <v>50000</v>
      </c>
    </row>
    <row r="79" spans="2:5" x14ac:dyDescent="0.25">
      <c r="B79" s="12">
        <v>28250</v>
      </c>
      <c r="E79" s="12">
        <v>31922.5</v>
      </c>
    </row>
    <row r="80" spans="2:5" x14ac:dyDescent="0.25">
      <c r="B80" s="12">
        <v>180000</v>
      </c>
      <c r="E80" s="12">
        <v>180000</v>
      </c>
    </row>
    <row r="81" spans="2:5" x14ac:dyDescent="0.25">
      <c r="B81" s="12">
        <v>100000</v>
      </c>
      <c r="E81" s="12">
        <v>100000</v>
      </c>
    </row>
    <row r="82" spans="2:5" x14ac:dyDescent="0.25">
      <c r="B82" s="14">
        <v>14000</v>
      </c>
      <c r="E82" s="14">
        <v>14000</v>
      </c>
    </row>
    <row r="83" spans="2:5" x14ac:dyDescent="0.25">
      <c r="B83" s="14">
        <v>61000</v>
      </c>
      <c r="E83" s="14">
        <v>75000</v>
      </c>
    </row>
    <row r="84" spans="2:5" x14ac:dyDescent="0.25">
      <c r="B84" s="6">
        <v>279999.98</v>
      </c>
      <c r="E84" s="6">
        <v>300000</v>
      </c>
    </row>
    <row r="85" spans="2:5" x14ac:dyDescent="0.25">
      <c r="B85" s="6">
        <v>100000</v>
      </c>
      <c r="E85" s="6">
        <v>100000</v>
      </c>
    </row>
    <row r="86" spans="2:5" x14ac:dyDescent="0.25">
      <c r="B86" s="40">
        <f>SUM(B2:B85)</f>
        <v>1420453520.8099999</v>
      </c>
      <c r="C86">
        <v>84</v>
      </c>
      <c r="E86" s="39">
        <f>SUM(E2:E85)</f>
        <v>1423501731.46</v>
      </c>
    </row>
  </sheetData>
  <customSheetViews>
    <customSheetView guid="{F06D28DA-6664-47F4-907C-FA08BA876D00}" topLeftCell="A67">
      <selection activeCell="E86" sqref="E86"/>
      <pageMargins left="0.7" right="0.7" top="0.75" bottom="0.75" header="0.3" footer="0.3"/>
    </customSheetView>
    <customSheetView guid="{A544F0E0-B400-48A1-9813-4B31EFB36579}">
      <selection activeCell="Q39" sqref="Q3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F39"/>
  <sheetViews>
    <sheetView topLeftCell="A4" workbookViewId="0">
      <selection activeCell="E19" sqref="E19"/>
    </sheetView>
  </sheetViews>
  <sheetFormatPr defaultRowHeight="15" x14ac:dyDescent="0.25"/>
  <cols>
    <col min="5" max="5" width="33.5703125" customWidth="1"/>
    <col min="6" max="6" width="29.7109375" customWidth="1"/>
  </cols>
  <sheetData>
    <row r="6" spans="5:6" x14ac:dyDescent="0.25">
      <c r="E6" s="235">
        <v>383555</v>
      </c>
      <c r="F6" s="200">
        <v>383555</v>
      </c>
    </row>
    <row r="7" spans="5:6" x14ac:dyDescent="0.25">
      <c r="E7" s="236">
        <v>169637.29166666669</v>
      </c>
      <c r="F7" s="200">
        <v>169637.29166666669</v>
      </c>
    </row>
    <row r="8" spans="5:6" x14ac:dyDescent="0.25">
      <c r="E8" s="236">
        <v>977040</v>
      </c>
      <c r="F8" s="200">
        <v>977040</v>
      </c>
    </row>
    <row r="9" spans="5:6" x14ac:dyDescent="0.25">
      <c r="E9" s="235">
        <v>1940640</v>
      </c>
      <c r="F9" s="200">
        <v>1940640</v>
      </c>
    </row>
    <row r="10" spans="5:6" x14ac:dyDescent="0.25">
      <c r="E10" s="237">
        <v>0</v>
      </c>
      <c r="F10" s="209">
        <v>0</v>
      </c>
    </row>
    <row r="11" spans="5:6" x14ac:dyDescent="0.25">
      <c r="E11" s="236">
        <v>622526.04166666674</v>
      </c>
      <c r="F11" s="200">
        <v>622526.04166666674</v>
      </c>
    </row>
    <row r="12" spans="5:6" x14ac:dyDescent="0.25">
      <c r="E12" s="237">
        <v>0</v>
      </c>
      <c r="F12" s="209">
        <v>0</v>
      </c>
    </row>
    <row r="13" spans="5:6" x14ac:dyDescent="0.25">
      <c r="E13" s="236">
        <v>167493.49166666667</v>
      </c>
      <c r="F13" s="209">
        <v>167493.49166666667</v>
      </c>
    </row>
    <row r="14" spans="5:6" x14ac:dyDescent="0.25">
      <c r="E14" s="237">
        <v>0</v>
      </c>
      <c r="F14" s="209">
        <v>0</v>
      </c>
    </row>
    <row r="15" spans="5:6" x14ac:dyDescent="0.25">
      <c r="E15" s="237">
        <v>0</v>
      </c>
      <c r="F15" s="209">
        <v>0</v>
      </c>
    </row>
    <row r="16" spans="5:6" x14ac:dyDescent="0.25">
      <c r="E16" s="235">
        <v>206125</v>
      </c>
      <c r="F16" s="200">
        <v>206125</v>
      </c>
    </row>
    <row r="17" spans="5:6" x14ac:dyDescent="0.25">
      <c r="E17" s="237">
        <v>0</v>
      </c>
      <c r="F17" s="209">
        <v>0</v>
      </c>
    </row>
    <row r="18" spans="5:6" x14ac:dyDescent="0.25">
      <c r="E18" s="238">
        <v>332468.94166666665</v>
      </c>
      <c r="F18" s="209">
        <v>332468.94166666665</v>
      </c>
    </row>
    <row r="19" spans="5:6" ht="18.75" customHeight="1" x14ac:dyDescent="0.25">
      <c r="E19" s="239" t="s">
        <v>1414</v>
      </c>
      <c r="F19" s="200">
        <v>208485</v>
      </c>
    </row>
    <row r="20" spans="5:6" x14ac:dyDescent="0.25">
      <c r="E20" s="237">
        <v>308000</v>
      </c>
      <c r="F20" s="200">
        <v>308000</v>
      </c>
    </row>
    <row r="21" spans="5:6" x14ac:dyDescent="0.25">
      <c r="E21" s="237">
        <v>0</v>
      </c>
      <c r="F21" s="209">
        <v>0</v>
      </c>
    </row>
    <row r="22" spans="5:6" x14ac:dyDescent="0.25">
      <c r="E22" s="237">
        <v>0</v>
      </c>
      <c r="F22" s="209">
        <v>0</v>
      </c>
    </row>
    <row r="23" spans="5:6" x14ac:dyDescent="0.25">
      <c r="E23" s="237">
        <v>0</v>
      </c>
      <c r="F23" s="209">
        <v>0</v>
      </c>
    </row>
    <row r="24" spans="5:6" x14ac:dyDescent="0.25">
      <c r="E24" s="237">
        <v>0</v>
      </c>
      <c r="F24" s="209">
        <v>0</v>
      </c>
    </row>
    <row r="25" spans="5:6" x14ac:dyDescent="0.25">
      <c r="E25" s="237">
        <v>0</v>
      </c>
      <c r="F25" s="209">
        <v>0</v>
      </c>
    </row>
    <row r="26" spans="5:6" x14ac:dyDescent="0.25">
      <c r="E26" s="237">
        <v>0</v>
      </c>
      <c r="F26" s="209">
        <v>0</v>
      </c>
    </row>
    <row r="27" spans="5:6" x14ac:dyDescent="0.25">
      <c r="E27" s="237">
        <v>0</v>
      </c>
      <c r="F27" s="209">
        <v>0</v>
      </c>
    </row>
    <row r="28" spans="5:6" x14ac:dyDescent="0.25">
      <c r="E28" s="237">
        <v>0</v>
      </c>
      <c r="F28" s="209">
        <v>0</v>
      </c>
    </row>
    <row r="29" spans="5:6" x14ac:dyDescent="0.25">
      <c r="E29" s="237">
        <v>0</v>
      </c>
      <c r="F29" s="209">
        <v>0</v>
      </c>
    </row>
    <row r="30" spans="5:6" x14ac:dyDescent="0.25">
      <c r="E30" s="238">
        <v>207183.33333333334</v>
      </c>
      <c r="F30" s="209">
        <v>207183.33333333334</v>
      </c>
    </row>
    <row r="31" spans="5:6" x14ac:dyDescent="0.25">
      <c r="E31" s="236">
        <v>396060</v>
      </c>
      <c r="F31" s="233">
        <v>396060</v>
      </c>
    </row>
    <row r="32" spans="5:6" x14ac:dyDescent="0.25">
      <c r="E32" s="238">
        <v>268850</v>
      </c>
      <c r="F32" s="209">
        <v>268850</v>
      </c>
    </row>
    <row r="33" spans="5:6" x14ac:dyDescent="0.25">
      <c r="E33" s="238">
        <v>1131654.3416666668</v>
      </c>
      <c r="F33" s="209">
        <v>1131654.3416666668</v>
      </c>
    </row>
    <row r="34" spans="5:6" x14ac:dyDescent="0.25">
      <c r="E34" s="236">
        <v>364624.7</v>
      </c>
      <c r="F34" s="196">
        <v>364624.7</v>
      </c>
    </row>
    <row r="35" spans="5:6" x14ac:dyDescent="0.25">
      <c r="E35" s="237">
        <v>0</v>
      </c>
      <c r="F35" s="209">
        <v>0</v>
      </c>
    </row>
    <row r="36" spans="5:6" x14ac:dyDescent="0.25">
      <c r="E36" s="237">
        <v>0</v>
      </c>
      <c r="F36" s="209">
        <v>0</v>
      </c>
    </row>
    <row r="37" spans="5:6" x14ac:dyDescent="0.25">
      <c r="E37" s="237">
        <v>0</v>
      </c>
      <c r="F37" s="209">
        <v>0</v>
      </c>
    </row>
    <row r="38" spans="5:6" x14ac:dyDescent="0.25">
      <c r="E38" s="237">
        <v>0</v>
      </c>
      <c r="F38" s="209">
        <v>0</v>
      </c>
    </row>
    <row r="39" spans="5:6" x14ac:dyDescent="0.25">
      <c r="E39" s="240">
        <f>SUM(E6:E38)</f>
        <v>7475858.1416666666</v>
      </c>
      <c r="F39" s="240">
        <f>SUM(F6:F38)</f>
        <v>7684343.1416666666</v>
      </c>
    </row>
  </sheetData>
  <customSheetViews>
    <customSheetView guid="{F06D28DA-6664-47F4-907C-FA08BA876D00}">
      <selection activeCell="H23" sqref="H23"/>
      <pageMargins left="0.7" right="0.7" top="0.75" bottom="0.75" header="0.3" footer="0.3"/>
    </customSheetView>
    <customSheetView guid="{A544F0E0-B400-48A1-9813-4B31EFB36579}">
      <selection activeCell="H23" sqref="H2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УшаковаЕА</dc:creator>
  <cp:lastModifiedBy>Олеся Сергеевна Деханова</cp:lastModifiedBy>
  <cp:lastPrinted>2020-06-08T10:01:11Z</cp:lastPrinted>
  <dcterms:created xsi:type="dcterms:W3CDTF">2018-12-14T08:24:28Z</dcterms:created>
  <dcterms:modified xsi:type="dcterms:W3CDTF">2020-06-09T09:28:54Z</dcterms:modified>
</cp:coreProperties>
</file>